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rzau\Desktop\Desktop 14\ORHLA\2026 Oregon HLA\Payer Contracting Series\"/>
    </mc:Choice>
  </mc:AlternateContent>
  <xr:revisionPtr revIDLastSave="0" documentId="8_{A12D1141-B0B9-4720-8547-B8EC507582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tract Summary" sheetId="2" r:id="rId1"/>
    <sheet name="Reimbursement" sheetId="5" r:id="rId2"/>
    <sheet name="Timely Filing" sheetId="6" r:id="rId3"/>
    <sheet name="Termination &amp; CoC" sheetId="8" r:id="rId4"/>
    <sheet name="Auth &amp; Admin" sheetId="7" r:id="rId5"/>
    <sheet name="Red Flags" sheetId="9" r:id="rId6"/>
    <sheet name="Renewal Planner" sheetId="11" r:id="rId7"/>
    <sheet name="Dispute Log" sheetId="10" r:id="rId8"/>
    <sheet name="Scoring" sheetId="4" r:id="rId9"/>
    <sheet name="Lists" sheetId="3" r:id="rId10"/>
    <sheet name="Board Summary" sheetId="1" r:id="rId11"/>
  </sheets>
  <definedNames>
    <definedName name="_xlnm._FilterDatabase" localSheetId="4" hidden="1">'Auth &amp; Admin'!$A$3:$H$203</definedName>
    <definedName name="_xlnm._FilterDatabase" localSheetId="0" hidden="1">'Contract Summary'!$A$3:$R$203</definedName>
    <definedName name="_xlnm._FilterDatabase" localSheetId="7" hidden="1">'Dispute Log'!$A$3:$H$203</definedName>
    <definedName name="_xlnm._FilterDatabase" localSheetId="5" hidden="1">'Red Flags'!$A$3:$G$203</definedName>
    <definedName name="_xlnm._FilterDatabase" localSheetId="1" hidden="1">Reimbursement!$A$3:$M$203</definedName>
    <definedName name="_xlnm._FilterDatabase" localSheetId="6" hidden="1">'Renewal Planner'!$A$3:$J$203</definedName>
    <definedName name="_xlnm._FilterDatabase" localSheetId="3" hidden="1">'Termination &amp; CoC'!$A$3:$I$203</definedName>
    <definedName name="_xlnm._FilterDatabase" localSheetId="2" hidden="1">'Timely Filing'!$A$3:$J$203</definedName>
    <definedName name="thDue90">Scoring!$E$9</definedName>
    <definedName name="thDueSoon">Scoring!$E$8</definedName>
    <definedName name="thHigh">Scoring!$E$4</definedName>
    <definedName name="thMed">Scoring!$E$5</definedName>
    <definedName name="wAuth">Scoring!$B$21</definedName>
    <definedName name="wAutoRenew">Scoring!$B$5</definedName>
    <definedName name="wDenDec">Scoring!$B$24</definedName>
    <definedName name="wDenInc">Scoring!$B$22</definedName>
    <definedName name="wDenStable">Scoring!$B$23</definedName>
    <definedName name="wEscGood">Scoring!$B$11</definedName>
    <definedName name="wEscLow">Scoring!$B$10</definedName>
    <definedName name="wHighRisk">Scoring!$B$4</definedName>
    <definedName name="wJGood">Scoring!$B$27</definedName>
    <definedName name="wJLow">Scoring!$B$25</definedName>
    <definedName name="wJMed">Scoring!$B$26</definedName>
    <definedName name="wNoEsc">Scoring!$B$9</definedName>
    <definedName name="wNotice180">Scoring!$B$6</definedName>
    <definedName name="wNotice90">Scoring!$B$7</definedName>
    <definedName name="wNoticeShort">Scoring!$B$8</definedName>
    <definedName name="wPayGood">Scoring!$B$17</definedName>
    <definedName name="wPayMed">Scoring!$B$16</definedName>
    <definedName name="wPaySlow">Scoring!$B$15</definedName>
    <definedName name="wRecGood">Scoring!$B$20</definedName>
    <definedName name="wRecLong">Scoring!$B$18</definedName>
    <definedName name="wRecMed">Scoring!$B$19</definedName>
    <definedName name="wTFGood">Scoring!$B$14</definedName>
    <definedName name="wTFMed">Scoring!$B$13</definedName>
    <definedName name="wTFShort">Scoring!$B$12</definedName>
  </definedNames>
  <calcPr calcId="191029"/>
</workbook>
</file>

<file path=xl/calcChain.xml><?xml version="1.0" encoding="utf-8"?>
<calcChain xmlns="http://schemas.openxmlformats.org/spreadsheetml/2006/main">
  <c r="E203" i="11" l="1"/>
  <c r="D203" i="11"/>
  <c r="C203" i="11"/>
  <c r="B203" i="11"/>
  <c r="E202" i="11"/>
  <c r="D202" i="11"/>
  <c r="C202" i="11"/>
  <c r="B202" i="11"/>
  <c r="E201" i="11"/>
  <c r="D201" i="11"/>
  <c r="C201" i="11"/>
  <c r="B201" i="11"/>
  <c r="E200" i="11"/>
  <c r="D200" i="11"/>
  <c r="C200" i="11"/>
  <c r="B200" i="11"/>
  <c r="E199" i="11"/>
  <c r="D199" i="11"/>
  <c r="C199" i="11"/>
  <c r="B199" i="11"/>
  <c r="E198" i="11"/>
  <c r="D198" i="11"/>
  <c r="C198" i="11"/>
  <c r="B198" i="11"/>
  <c r="E197" i="11"/>
  <c r="D197" i="11"/>
  <c r="C197" i="11"/>
  <c r="B197" i="11"/>
  <c r="E196" i="11"/>
  <c r="D196" i="11"/>
  <c r="C196" i="11"/>
  <c r="B196" i="11"/>
  <c r="E195" i="11"/>
  <c r="D195" i="11"/>
  <c r="C195" i="11"/>
  <c r="B195" i="11"/>
  <c r="E194" i="11"/>
  <c r="D194" i="11"/>
  <c r="C194" i="11"/>
  <c r="B194" i="11"/>
  <c r="E193" i="11"/>
  <c r="D193" i="11"/>
  <c r="C193" i="11"/>
  <c r="B193" i="11"/>
  <c r="E192" i="11"/>
  <c r="D192" i="11"/>
  <c r="C192" i="11"/>
  <c r="B192" i="11"/>
  <c r="E191" i="11"/>
  <c r="D191" i="11"/>
  <c r="C191" i="11"/>
  <c r="B191" i="11"/>
  <c r="E190" i="11"/>
  <c r="D190" i="11"/>
  <c r="C190" i="11"/>
  <c r="B190" i="11"/>
  <c r="E189" i="11"/>
  <c r="D189" i="11"/>
  <c r="C189" i="11"/>
  <c r="B189" i="11"/>
  <c r="E188" i="11"/>
  <c r="D188" i="11"/>
  <c r="C188" i="11"/>
  <c r="B188" i="11"/>
  <c r="E187" i="11"/>
  <c r="D187" i="11"/>
  <c r="C187" i="11"/>
  <c r="B187" i="11"/>
  <c r="E186" i="11"/>
  <c r="D186" i="11"/>
  <c r="C186" i="11"/>
  <c r="B186" i="11"/>
  <c r="E185" i="11"/>
  <c r="D185" i="11"/>
  <c r="C185" i="11"/>
  <c r="B185" i="11"/>
  <c r="E184" i="11"/>
  <c r="D184" i="11"/>
  <c r="C184" i="11"/>
  <c r="B184" i="11"/>
  <c r="E183" i="11"/>
  <c r="D183" i="11"/>
  <c r="C183" i="11"/>
  <c r="B183" i="11"/>
  <c r="E182" i="11"/>
  <c r="D182" i="11"/>
  <c r="C182" i="11"/>
  <c r="B182" i="11"/>
  <c r="E181" i="11"/>
  <c r="D181" i="11"/>
  <c r="C181" i="11"/>
  <c r="B181" i="11"/>
  <c r="E180" i="11"/>
  <c r="D180" i="11"/>
  <c r="C180" i="11"/>
  <c r="B180" i="11"/>
  <c r="E179" i="11"/>
  <c r="D179" i="11"/>
  <c r="C179" i="11"/>
  <c r="B179" i="11"/>
  <c r="E178" i="11"/>
  <c r="D178" i="11"/>
  <c r="C178" i="11"/>
  <c r="B178" i="11"/>
  <c r="E177" i="11"/>
  <c r="D177" i="11"/>
  <c r="C177" i="11"/>
  <c r="B177" i="11"/>
  <c r="E176" i="11"/>
  <c r="D176" i="11"/>
  <c r="C176" i="11"/>
  <c r="B176" i="11"/>
  <c r="E175" i="11"/>
  <c r="D175" i="11"/>
  <c r="C175" i="11"/>
  <c r="B175" i="11"/>
  <c r="E174" i="11"/>
  <c r="D174" i="11"/>
  <c r="C174" i="11"/>
  <c r="B174" i="11"/>
  <c r="E173" i="11"/>
  <c r="D173" i="11"/>
  <c r="C173" i="11"/>
  <c r="B173" i="11"/>
  <c r="E172" i="11"/>
  <c r="D172" i="11"/>
  <c r="C172" i="11"/>
  <c r="B172" i="11"/>
  <c r="E171" i="11"/>
  <c r="D171" i="11"/>
  <c r="C171" i="11"/>
  <c r="B171" i="11"/>
  <c r="E170" i="11"/>
  <c r="D170" i="11"/>
  <c r="C170" i="11"/>
  <c r="B170" i="11"/>
  <c r="E169" i="11"/>
  <c r="D169" i="11"/>
  <c r="C169" i="11"/>
  <c r="B169" i="11"/>
  <c r="E168" i="11"/>
  <c r="D168" i="11"/>
  <c r="C168" i="11"/>
  <c r="B168" i="11"/>
  <c r="E167" i="11"/>
  <c r="D167" i="11"/>
  <c r="C167" i="11"/>
  <c r="B167" i="11"/>
  <c r="E166" i="11"/>
  <c r="D166" i="11"/>
  <c r="C166" i="11"/>
  <c r="B166" i="11"/>
  <c r="E165" i="11"/>
  <c r="D165" i="11"/>
  <c r="C165" i="11"/>
  <c r="B165" i="11"/>
  <c r="E164" i="11"/>
  <c r="D164" i="11"/>
  <c r="C164" i="11"/>
  <c r="B164" i="11"/>
  <c r="E163" i="11"/>
  <c r="D163" i="11"/>
  <c r="C163" i="11"/>
  <c r="B163" i="11"/>
  <c r="E162" i="11"/>
  <c r="D162" i="11"/>
  <c r="C162" i="11"/>
  <c r="B162" i="11"/>
  <c r="E161" i="11"/>
  <c r="D161" i="11"/>
  <c r="C161" i="11"/>
  <c r="B161" i="11"/>
  <c r="E160" i="11"/>
  <c r="D160" i="11"/>
  <c r="C160" i="11"/>
  <c r="B160" i="11"/>
  <c r="E159" i="11"/>
  <c r="D159" i="11"/>
  <c r="C159" i="11"/>
  <c r="B159" i="11"/>
  <c r="E158" i="11"/>
  <c r="D158" i="11"/>
  <c r="C158" i="11"/>
  <c r="B158" i="11"/>
  <c r="E157" i="11"/>
  <c r="D157" i="11"/>
  <c r="C157" i="11"/>
  <c r="B157" i="11"/>
  <c r="E156" i="11"/>
  <c r="D156" i="11"/>
  <c r="C156" i="11"/>
  <c r="B156" i="11"/>
  <c r="E155" i="11"/>
  <c r="D155" i="11"/>
  <c r="C155" i="11"/>
  <c r="B155" i="11"/>
  <c r="E154" i="11"/>
  <c r="D154" i="11"/>
  <c r="C154" i="11"/>
  <c r="B154" i="11"/>
  <c r="E153" i="11"/>
  <c r="D153" i="11"/>
  <c r="C153" i="11"/>
  <c r="B153" i="11"/>
  <c r="E152" i="11"/>
  <c r="D152" i="11"/>
  <c r="C152" i="11"/>
  <c r="B152" i="11"/>
  <c r="E151" i="11"/>
  <c r="D151" i="11"/>
  <c r="C151" i="11"/>
  <c r="B151" i="11"/>
  <c r="E150" i="11"/>
  <c r="D150" i="11"/>
  <c r="C150" i="11"/>
  <c r="B150" i="11"/>
  <c r="E149" i="11"/>
  <c r="D149" i="11"/>
  <c r="C149" i="11"/>
  <c r="B149" i="11"/>
  <c r="E148" i="11"/>
  <c r="D148" i="11"/>
  <c r="C148" i="11"/>
  <c r="B148" i="11"/>
  <c r="E147" i="11"/>
  <c r="D147" i="11"/>
  <c r="C147" i="11"/>
  <c r="B147" i="11"/>
  <c r="E146" i="11"/>
  <c r="D146" i="11"/>
  <c r="C146" i="11"/>
  <c r="B146" i="11"/>
  <c r="E145" i="11"/>
  <c r="D145" i="11"/>
  <c r="C145" i="11"/>
  <c r="B145" i="11"/>
  <c r="E144" i="11"/>
  <c r="D144" i="11"/>
  <c r="C144" i="11"/>
  <c r="B144" i="11"/>
  <c r="E143" i="11"/>
  <c r="D143" i="11"/>
  <c r="C143" i="11"/>
  <c r="B143" i="11"/>
  <c r="E142" i="11"/>
  <c r="D142" i="11"/>
  <c r="C142" i="11"/>
  <c r="B142" i="11"/>
  <c r="E141" i="11"/>
  <c r="D141" i="11"/>
  <c r="C141" i="11"/>
  <c r="B141" i="11"/>
  <c r="E140" i="11"/>
  <c r="D140" i="11"/>
  <c r="C140" i="11"/>
  <c r="B140" i="11"/>
  <c r="E139" i="11"/>
  <c r="D139" i="11"/>
  <c r="C139" i="11"/>
  <c r="B139" i="11"/>
  <c r="E138" i="11"/>
  <c r="D138" i="11"/>
  <c r="C138" i="11"/>
  <c r="B138" i="11"/>
  <c r="E137" i="11"/>
  <c r="D137" i="11"/>
  <c r="C137" i="11"/>
  <c r="B137" i="11"/>
  <c r="E136" i="11"/>
  <c r="D136" i="11"/>
  <c r="C136" i="11"/>
  <c r="B136" i="11"/>
  <c r="E135" i="11"/>
  <c r="D135" i="11"/>
  <c r="C135" i="11"/>
  <c r="B135" i="11"/>
  <c r="E134" i="11"/>
  <c r="D134" i="11"/>
  <c r="C134" i="11"/>
  <c r="B134" i="11"/>
  <c r="E133" i="11"/>
  <c r="D133" i="11"/>
  <c r="C133" i="11"/>
  <c r="B133" i="11"/>
  <c r="E132" i="11"/>
  <c r="D132" i="11"/>
  <c r="C132" i="11"/>
  <c r="B132" i="11"/>
  <c r="E131" i="11"/>
  <c r="D131" i="11"/>
  <c r="C131" i="11"/>
  <c r="B131" i="11"/>
  <c r="E130" i="11"/>
  <c r="D130" i="11"/>
  <c r="C130" i="11"/>
  <c r="B130" i="11"/>
  <c r="E129" i="11"/>
  <c r="D129" i="11"/>
  <c r="C129" i="11"/>
  <c r="B129" i="11"/>
  <c r="E128" i="11"/>
  <c r="D128" i="11"/>
  <c r="C128" i="11"/>
  <c r="B128" i="11"/>
  <c r="E127" i="11"/>
  <c r="D127" i="11"/>
  <c r="C127" i="11"/>
  <c r="B127" i="11"/>
  <c r="E126" i="11"/>
  <c r="D126" i="11"/>
  <c r="C126" i="11"/>
  <c r="B126" i="11"/>
  <c r="E125" i="11"/>
  <c r="D125" i="11"/>
  <c r="C125" i="11"/>
  <c r="B125" i="11"/>
  <c r="E124" i="11"/>
  <c r="D124" i="11"/>
  <c r="C124" i="11"/>
  <c r="B124" i="11"/>
  <c r="E123" i="11"/>
  <c r="D123" i="11"/>
  <c r="C123" i="11"/>
  <c r="B123" i="11"/>
  <c r="E122" i="11"/>
  <c r="D122" i="11"/>
  <c r="C122" i="11"/>
  <c r="B122" i="11"/>
  <c r="E121" i="11"/>
  <c r="D121" i="11"/>
  <c r="C121" i="11"/>
  <c r="B121" i="11"/>
  <c r="E120" i="11"/>
  <c r="D120" i="11"/>
  <c r="C120" i="11"/>
  <c r="B120" i="11"/>
  <c r="E119" i="11"/>
  <c r="D119" i="11"/>
  <c r="C119" i="11"/>
  <c r="B119" i="11"/>
  <c r="E118" i="11"/>
  <c r="D118" i="11"/>
  <c r="C118" i="11"/>
  <c r="B118" i="11"/>
  <c r="E117" i="11"/>
  <c r="D117" i="11"/>
  <c r="C117" i="11"/>
  <c r="B117" i="11"/>
  <c r="E116" i="11"/>
  <c r="D116" i="11"/>
  <c r="C116" i="11"/>
  <c r="B116" i="11"/>
  <c r="E115" i="11"/>
  <c r="D115" i="11"/>
  <c r="C115" i="11"/>
  <c r="B115" i="11"/>
  <c r="E114" i="11"/>
  <c r="D114" i="11"/>
  <c r="C114" i="11"/>
  <c r="B114" i="11"/>
  <c r="E113" i="11"/>
  <c r="D113" i="11"/>
  <c r="C113" i="11"/>
  <c r="B113" i="11"/>
  <c r="E112" i="11"/>
  <c r="D112" i="11"/>
  <c r="C112" i="11"/>
  <c r="B112" i="11"/>
  <c r="E111" i="11"/>
  <c r="D111" i="11"/>
  <c r="C111" i="11"/>
  <c r="B111" i="11"/>
  <c r="E110" i="11"/>
  <c r="D110" i="11"/>
  <c r="C110" i="11"/>
  <c r="B110" i="11"/>
  <c r="E109" i="11"/>
  <c r="D109" i="11"/>
  <c r="C109" i="11"/>
  <c r="B109" i="11"/>
  <c r="E108" i="11"/>
  <c r="D108" i="11"/>
  <c r="C108" i="11"/>
  <c r="B108" i="11"/>
  <c r="E107" i="11"/>
  <c r="D107" i="11"/>
  <c r="C107" i="11"/>
  <c r="B107" i="11"/>
  <c r="E106" i="11"/>
  <c r="D106" i="11"/>
  <c r="C106" i="11"/>
  <c r="B106" i="11"/>
  <c r="E105" i="11"/>
  <c r="D105" i="11"/>
  <c r="C105" i="11"/>
  <c r="B105" i="11"/>
  <c r="E104" i="11"/>
  <c r="D104" i="11"/>
  <c r="C104" i="11"/>
  <c r="B104" i="11"/>
  <c r="E103" i="11"/>
  <c r="D103" i="11"/>
  <c r="C103" i="11"/>
  <c r="B103" i="11"/>
  <c r="E102" i="11"/>
  <c r="D102" i="11"/>
  <c r="C102" i="11"/>
  <c r="B102" i="11"/>
  <c r="E101" i="11"/>
  <c r="D101" i="11"/>
  <c r="C101" i="11"/>
  <c r="B101" i="11"/>
  <c r="E100" i="11"/>
  <c r="D100" i="11"/>
  <c r="C100" i="11"/>
  <c r="B100" i="11"/>
  <c r="E99" i="11"/>
  <c r="D99" i="11"/>
  <c r="C99" i="11"/>
  <c r="B99" i="11"/>
  <c r="E98" i="11"/>
  <c r="D98" i="11"/>
  <c r="C98" i="11"/>
  <c r="B98" i="11"/>
  <c r="E97" i="11"/>
  <c r="D97" i="11"/>
  <c r="C97" i="11"/>
  <c r="B97" i="11"/>
  <c r="E96" i="11"/>
  <c r="D96" i="11"/>
  <c r="C96" i="11"/>
  <c r="B96" i="11"/>
  <c r="E95" i="11"/>
  <c r="D95" i="11"/>
  <c r="C95" i="11"/>
  <c r="B95" i="11"/>
  <c r="E94" i="11"/>
  <c r="D94" i="11"/>
  <c r="C94" i="11"/>
  <c r="B94" i="11"/>
  <c r="E93" i="11"/>
  <c r="D93" i="11"/>
  <c r="C93" i="11"/>
  <c r="B93" i="11"/>
  <c r="E92" i="11"/>
  <c r="D92" i="11"/>
  <c r="C92" i="11"/>
  <c r="B92" i="11"/>
  <c r="E91" i="11"/>
  <c r="D91" i="11"/>
  <c r="C91" i="11"/>
  <c r="B91" i="11"/>
  <c r="E90" i="11"/>
  <c r="D90" i="11"/>
  <c r="C90" i="11"/>
  <c r="B90" i="11"/>
  <c r="E89" i="11"/>
  <c r="D89" i="11"/>
  <c r="C89" i="11"/>
  <c r="B89" i="11"/>
  <c r="E88" i="11"/>
  <c r="D88" i="11"/>
  <c r="C88" i="11"/>
  <c r="B88" i="11"/>
  <c r="E87" i="11"/>
  <c r="D87" i="11"/>
  <c r="C87" i="11"/>
  <c r="B87" i="11"/>
  <c r="E86" i="11"/>
  <c r="D86" i="11"/>
  <c r="C86" i="11"/>
  <c r="B86" i="11"/>
  <c r="E85" i="11"/>
  <c r="D85" i="11"/>
  <c r="C85" i="11"/>
  <c r="B85" i="11"/>
  <c r="E84" i="11"/>
  <c r="D84" i="11"/>
  <c r="C84" i="11"/>
  <c r="B84" i="11"/>
  <c r="E83" i="11"/>
  <c r="D83" i="11"/>
  <c r="C83" i="11"/>
  <c r="B83" i="11"/>
  <c r="E82" i="11"/>
  <c r="D82" i="11"/>
  <c r="C82" i="11"/>
  <c r="B82" i="11"/>
  <c r="E81" i="11"/>
  <c r="D81" i="11"/>
  <c r="C81" i="11"/>
  <c r="B81" i="11"/>
  <c r="E80" i="11"/>
  <c r="D80" i="11"/>
  <c r="C80" i="11"/>
  <c r="B80" i="11"/>
  <c r="E79" i="11"/>
  <c r="D79" i="11"/>
  <c r="C79" i="11"/>
  <c r="B79" i="11"/>
  <c r="E78" i="11"/>
  <c r="D78" i="11"/>
  <c r="C78" i="11"/>
  <c r="B78" i="11"/>
  <c r="E77" i="11"/>
  <c r="D77" i="11"/>
  <c r="C77" i="11"/>
  <c r="B77" i="11"/>
  <c r="E76" i="11"/>
  <c r="D76" i="11"/>
  <c r="C76" i="11"/>
  <c r="B76" i="11"/>
  <c r="E75" i="11"/>
  <c r="D75" i="11"/>
  <c r="C75" i="11"/>
  <c r="B75" i="11"/>
  <c r="E74" i="11"/>
  <c r="D74" i="11"/>
  <c r="C74" i="11"/>
  <c r="B74" i="11"/>
  <c r="E73" i="11"/>
  <c r="D73" i="11"/>
  <c r="C73" i="11"/>
  <c r="B73" i="11"/>
  <c r="E72" i="11"/>
  <c r="D72" i="11"/>
  <c r="C72" i="11"/>
  <c r="B72" i="11"/>
  <c r="E71" i="11"/>
  <c r="D71" i="11"/>
  <c r="C71" i="11"/>
  <c r="B71" i="11"/>
  <c r="E70" i="11"/>
  <c r="D70" i="11"/>
  <c r="C70" i="11"/>
  <c r="B70" i="11"/>
  <c r="E69" i="11"/>
  <c r="D69" i="11"/>
  <c r="C69" i="11"/>
  <c r="B69" i="11"/>
  <c r="E68" i="11"/>
  <c r="D68" i="11"/>
  <c r="C68" i="11"/>
  <c r="B68" i="11"/>
  <c r="E67" i="11"/>
  <c r="D67" i="11"/>
  <c r="C67" i="11"/>
  <c r="B67" i="11"/>
  <c r="E66" i="11"/>
  <c r="D66" i="11"/>
  <c r="C66" i="11"/>
  <c r="B66" i="11"/>
  <c r="E65" i="11"/>
  <c r="D65" i="11"/>
  <c r="C65" i="11"/>
  <c r="B65" i="11"/>
  <c r="E64" i="11"/>
  <c r="D64" i="11"/>
  <c r="C64" i="11"/>
  <c r="B64" i="11"/>
  <c r="E63" i="11"/>
  <c r="D63" i="11"/>
  <c r="C63" i="11"/>
  <c r="B63" i="11"/>
  <c r="E62" i="11"/>
  <c r="D62" i="11"/>
  <c r="C62" i="11"/>
  <c r="B62" i="11"/>
  <c r="E61" i="11"/>
  <c r="D61" i="11"/>
  <c r="C61" i="11"/>
  <c r="B61" i="11"/>
  <c r="E60" i="11"/>
  <c r="D60" i="11"/>
  <c r="C60" i="11"/>
  <c r="B60" i="11"/>
  <c r="E59" i="11"/>
  <c r="D59" i="11"/>
  <c r="C59" i="11"/>
  <c r="B59" i="11"/>
  <c r="E58" i="11"/>
  <c r="D58" i="11"/>
  <c r="C58" i="11"/>
  <c r="B58" i="11"/>
  <c r="E57" i="11"/>
  <c r="D57" i="11"/>
  <c r="C57" i="11"/>
  <c r="B57" i="11"/>
  <c r="E56" i="11"/>
  <c r="D56" i="11"/>
  <c r="C56" i="11"/>
  <c r="B56" i="11"/>
  <c r="E55" i="11"/>
  <c r="D55" i="11"/>
  <c r="C55" i="11"/>
  <c r="B55" i="11"/>
  <c r="E54" i="11"/>
  <c r="D54" i="11"/>
  <c r="C54" i="11"/>
  <c r="B54" i="11"/>
  <c r="E53" i="11"/>
  <c r="D53" i="11"/>
  <c r="C53" i="11"/>
  <c r="B53" i="11"/>
  <c r="E52" i="11"/>
  <c r="D52" i="11"/>
  <c r="C52" i="11"/>
  <c r="B52" i="11"/>
  <c r="E51" i="11"/>
  <c r="D51" i="11"/>
  <c r="C51" i="11"/>
  <c r="B51" i="11"/>
  <c r="E50" i="11"/>
  <c r="D50" i="11"/>
  <c r="C50" i="11"/>
  <c r="B50" i="11"/>
  <c r="E49" i="11"/>
  <c r="D49" i="11"/>
  <c r="C49" i="11"/>
  <c r="B49" i="11"/>
  <c r="E48" i="11"/>
  <c r="D48" i="11"/>
  <c r="C48" i="11"/>
  <c r="B48" i="11"/>
  <c r="E47" i="11"/>
  <c r="D47" i="11"/>
  <c r="C47" i="11"/>
  <c r="B47" i="11"/>
  <c r="E46" i="11"/>
  <c r="D46" i="11"/>
  <c r="C46" i="11"/>
  <c r="B46" i="11"/>
  <c r="E45" i="11"/>
  <c r="D45" i="11"/>
  <c r="C45" i="11"/>
  <c r="B45" i="11"/>
  <c r="E44" i="11"/>
  <c r="D44" i="11"/>
  <c r="C44" i="11"/>
  <c r="B44" i="11"/>
  <c r="E43" i="11"/>
  <c r="D43" i="11"/>
  <c r="C43" i="11"/>
  <c r="B43" i="11"/>
  <c r="E42" i="11"/>
  <c r="D42" i="11"/>
  <c r="C42" i="11"/>
  <c r="B42" i="11"/>
  <c r="E41" i="11"/>
  <c r="D41" i="11"/>
  <c r="C41" i="11"/>
  <c r="B41" i="11"/>
  <c r="E40" i="11"/>
  <c r="D40" i="11"/>
  <c r="C40" i="11"/>
  <c r="B40" i="11"/>
  <c r="E39" i="11"/>
  <c r="D39" i="11"/>
  <c r="C39" i="11"/>
  <c r="B39" i="11"/>
  <c r="E38" i="11"/>
  <c r="D38" i="11"/>
  <c r="C38" i="11"/>
  <c r="B38" i="11"/>
  <c r="E37" i="11"/>
  <c r="D37" i="11"/>
  <c r="C37" i="11"/>
  <c r="B37" i="11"/>
  <c r="E36" i="11"/>
  <c r="D36" i="11"/>
  <c r="C36" i="11"/>
  <c r="B36" i="11"/>
  <c r="E35" i="11"/>
  <c r="D35" i="11"/>
  <c r="C35" i="11"/>
  <c r="B35" i="11"/>
  <c r="E34" i="11"/>
  <c r="D34" i="11"/>
  <c r="C34" i="11"/>
  <c r="B34" i="11"/>
  <c r="E33" i="11"/>
  <c r="D33" i="11"/>
  <c r="C33" i="11"/>
  <c r="B33" i="11"/>
  <c r="E32" i="11"/>
  <c r="D32" i="11"/>
  <c r="C32" i="11"/>
  <c r="B32" i="11"/>
  <c r="E31" i="11"/>
  <c r="D31" i="11"/>
  <c r="C31" i="11"/>
  <c r="B31" i="11"/>
  <c r="E30" i="11"/>
  <c r="D30" i="11"/>
  <c r="C30" i="11"/>
  <c r="B30" i="11"/>
  <c r="E29" i="11"/>
  <c r="D29" i="11"/>
  <c r="C29" i="11"/>
  <c r="B29" i="11"/>
  <c r="E28" i="11"/>
  <c r="D28" i="11"/>
  <c r="C28" i="11"/>
  <c r="B28" i="11"/>
  <c r="E27" i="11"/>
  <c r="D27" i="11"/>
  <c r="C27" i="11"/>
  <c r="B27" i="11"/>
  <c r="E26" i="11"/>
  <c r="D26" i="11"/>
  <c r="C26" i="11"/>
  <c r="B26" i="11"/>
  <c r="E25" i="11"/>
  <c r="D25" i="11"/>
  <c r="C25" i="11"/>
  <c r="B25" i="11"/>
  <c r="E24" i="11"/>
  <c r="D24" i="11"/>
  <c r="C24" i="11"/>
  <c r="B24" i="11"/>
  <c r="E23" i="11"/>
  <c r="D23" i="11"/>
  <c r="C23" i="11"/>
  <c r="B23" i="11"/>
  <c r="E22" i="11"/>
  <c r="D22" i="11"/>
  <c r="C22" i="11"/>
  <c r="B22" i="11"/>
  <c r="E21" i="11"/>
  <c r="D21" i="11"/>
  <c r="C21" i="11"/>
  <c r="B21" i="11"/>
  <c r="E20" i="11"/>
  <c r="D20" i="11"/>
  <c r="C20" i="11"/>
  <c r="B20" i="11"/>
  <c r="E19" i="11"/>
  <c r="D19" i="11"/>
  <c r="C19" i="11"/>
  <c r="B19" i="11"/>
  <c r="E18" i="11"/>
  <c r="D18" i="11"/>
  <c r="C18" i="11"/>
  <c r="B18" i="11"/>
  <c r="E17" i="11"/>
  <c r="D17" i="11"/>
  <c r="C17" i="11"/>
  <c r="B17" i="11"/>
  <c r="E16" i="11"/>
  <c r="D16" i="11"/>
  <c r="C16" i="11"/>
  <c r="B16" i="11"/>
  <c r="E15" i="11"/>
  <c r="D15" i="11"/>
  <c r="C15" i="11"/>
  <c r="B15" i="11"/>
  <c r="E14" i="11"/>
  <c r="D14" i="11"/>
  <c r="C14" i="11"/>
  <c r="B14" i="11"/>
  <c r="E13" i="11"/>
  <c r="D13" i="11"/>
  <c r="C13" i="11"/>
  <c r="B13" i="11"/>
  <c r="E12" i="11"/>
  <c r="D12" i="11"/>
  <c r="C12" i="11"/>
  <c r="B12" i="11"/>
  <c r="E11" i="11"/>
  <c r="D11" i="11"/>
  <c r="C11" i="11"/>
  <c r="B11" i="11"/>
  <c r="E10" i="11"/>
  <c r="D10" i="11"/>
  <c r="C10" i="11"/>
  <c r="B10" i="11"/>
  <c r="E9" i="11"/>
  <c r="D9" i="11"/>
  <c r="C9" i="11"/>
  <c r="B9" i="11"/>
  <c r="E8" i="11"/>
  <c r="D8" i="11"/>
  <c r="C8" i="11"/>
  <c r="B8" i="11"/>
  <c r="E7" i="11"/>
  <c r="D7" i="11"/>
  <c r="C7" i="11"/>
  <c r="B7" i="11"/>
  <c r="E6" i="11"/>
  <c r="D6" i="11"/>
  <c r="C6" i="11"/>
  <c r="B6" i="11"/>
  <c r="E5" i="11"/>
  <c r="D5" i="11"/>
  <c r="C5" i="11"/>
  <c r="B5" i="11"/>
  <c r="E4" i="11"/>
  <c r="D4" i="11"/>
  <c r="C4" i="11"/>
  <c r="B4" i="11"/>
  <c r="C203" i="8"/>
  <c r="B203" i="8"/>
  <c r="C202" i="8"/>
  <c r="B202" i="8"/>
  <c r="C201" i="8"/>
  <c r="B201" i="8"/>
  <c r="C200" i="8"/>
  <c r="B200" i="8"/>
  <c r="C199" i="8"/>
  <c r="B199" i="8"/>
  <c r="C198" i="8"/>
  <c r="B198" i="8"/>
  <c r="C197" i="8"/>
  <c r="B197" i="8"/>
  <c r="C196" i="8"/>
  <c r="B196" i="8"/>
  <c r="C195" i="8"/>
  <c r="B195" i="8"/>
  <c r="C194" i="8"/>
  <c r="B194" i="8"/>
  <c r="C193" i="8"/>
  <c r="B193" i="8"/>
  <c r="C192" i="8"/>
  <c r="B192" i="8"/>
  <c r="C191" i="8"/>
  <c r="B191" i="8"/>
  <c r="C190" i="8"/>
  <c r="B190" i="8"/>
  <c r="C189" i="8"/>
  <c r="B189" i="8"/>
  <c r="C188" i="8"/>
  <c r="B188" i="8"/>
  <c r="C187" i="8"/>
  <c r="B187" i="8"/>
  <c r="C186" i="8"/>
  <c r="B186" i="8"/>
  <c r="C185" i="8"/>
  <c r="B185" i="8"/>
  <c r="C184" i="8"/>
  <c r="B184" i="8"/>
  <c r="C183" i="8"/>
  <c r="B183" i="8"/>
  <c r="C182" i="8"/>
  <c r="B182" i="8"/>
  <c r="C181" i="8"/>
  <c r="B181" i="8"/>
  <c r="C180" i="8"/>
  <c r="B180" i="8"/>
  <c r="C179" i="8"/>
  <c r="B179" i="8"/>
  <c r="C178" i="8"/>
  <c r="B178" i="8"/>
  <c r="C177" i="8"/>
  <c r="B177" i="8"/>
  <c r="C176" i="8"/>
  <c r="B176" i="8"/>
  <c r="C175" i="8"/>
  <c r="B175" i="8"/>
  <c r="C174" i="8"/>
  <c r="B174" i="8"/>
  <c r="C173" i="8"/>
  <c r="B173" i="8"/>
  <c r="C172" i="8"/>
  <c r="B172" i="8"/>
  <c r="C171" i="8"/>
  <c r="B171" i="8"/>
  <c r="C170" i="8"/>
  <c r="B170" i="8"/>
  <c r="C169" i="8"/>
  <c r="B169" i="8"/>
  <c r="C168" i="8"/>
  <c r="B168" i="8"/>
  <c r="C167" i="8"/>
  <c r="B167" i="8"/>
  <c r="C166" i="8"/>
  <c r="B166" i="8"/>
  <c r="C165" i="8"/>
  <c r="B165" i="8"/>
  <c r="C164" i="8"/>
  <c r="B164" i="8"/>
  <c r="C163" i="8"/>
  <c r="B163" i="8"/>
  <c r="C162" i="8"/>
  <c r="B162" i="8"/>
  <c r="C161" i="8"/>
  <c r="B161" i="8"/>
  <c r="C160" i="8"/>
  <c r="B160" i="8"/>
  <c r="C159" i="8"/>
  <c r="B159" i="8"/>
  <c r="C158" i="8"/>
  <c r="B158" i="8"/>
  <c r="C157" i="8"/>
  <c r="B157" i="8"/>
  <c r="C156" i="8"/>
  <c r="B156" i="8"/>
  <c r="C155" i="8"/>
  <c r="B155" i="8"/>
  <c r="C154" i="8"/>
  <c r="B154" i="8"/>
  <c r="C153" i="8"/>
  <c r="B153" i="8"/>
  <c r="C152" i="8"/>
  <c r="B152" i="8"/>
  <c r="C151" i="8"/>
  <c r="B151" i="8"/>
  <c r="C150" i="8"/>
  <c r="B150" i="8"/>
  <c r="C149" i="8"/>
  <c r="B149" i="8"/>
  <c r="C148" i="8"/>
  <c r="B148" i="8"/>
  <c r="C147" i="8"/>
  <c r="B147" i="8"/>
  <c r="C146" i="8"/>
  <c r="B146" i="8"/>
  <c r="C145" i="8"/>
  <c r="B145" i="8"/>
  <c r="C144" i="8"/>
  <c r="B144" i="8"/>
  <c r="C143" i="8"/>
  <c r="B143" i="8"/>
  <c r="C142" i="8"/>
  <c r="B142" i="8"/>
  <c r="C141" i="8"/>
  <c r="B141" i="8"/>
  <c r="C140" i="8"/>
  <c r="B140" i="8"/>
  <c r="C139" i="8"/>
  <c r="B139" i="8"/>
  <c r="C138" i="8"/>
  <c r="B138" i="8"/>
  <c r="C137" i="8"/>
  <c r="B137" i="8"/>
  <c r="C136" i="8"/>
  <c r="B136" i="8"/>
  <c r="C135" i="8"/>
  <c r="B135" i="8"/>
  <c r="C134" i="8"/>
  <c r="B134" i="8"/>
  <c r="C133" i="8"/>
  <c r="B133" i="8"/>
  <c r="C132" i="8"/>
  <c r="B132" i="8"/>
  <c r="C131" i="8"/>
  <c r="B131" i="8"/>
  <c r="C130" i="8"/>
  <c r="B130" i="8"/>
  <c r="C129" i="8"/>
  <c r="B129" i="8"/>
  <c r="C128" i="8"/>
  <c r="B128" i="8"/>
  <c r="C127" i="8"/>
  <c r="B127" i="8"/>
  <c r="C126" i="8"/>
  <c r="B126" i="8"/>
  <c r="C125" i="8"/>
  <c r="B125" i="8"/>
  <c r="C124" i="8"/>
  <c r="B124" i="8"/>
  <c r="C123" i="8"/>
  <c r="B123" i="8"/>
  <c r="C122" i="8"/>
  <c r="B122" i="8"/>
  <c r="C121" i="8"/>
  <c r="B121" i="8"/>
  <c r="C120" i="8"/>
  <c r="B120" i="8"/>
  <c r="C119" i="8"/>
  <c r="B119" i="8"/>
  <c r="C118" i="8"/>
  <c r="B118" i="8"/>
  <c r="C117" i="8"/>
  <c r="B117" i="8"/>
  <c r="C116" i="8"/>
  <c r="B116" i="8"/>
  <c r="C115" i="8"/>
  <c r="B115" i="8"/>
  <c r="C114" i="8"/>
  <c r="B114" i="8"/>
  <c r="C113" i="8"/>
  <c r="B113" i="8"/>
  <c r="C112" i="8"/>
  <c r="B112" i="8"/>
  <c r="C111" i="8"/>
  <c r="B111" i="8"/>
  <c r="C110" i="8"/>
  <c r="B110" i="8"/>
  <c r="C109" i="8"/>
  <c r="B109" i="8"/>
  <c r="C108" i="8"/>
  <c r="B108" i="8"/>
  <c r="C107" i="8"/>
  <c r="B107" i="8"/>
  <c r="C106" i="8"/>
  <c r="B106" i="8"/>
  <c r="C105" i="8"/>
  <c r="B105" i="8"/>
  <c r="C104" i="8"/>
  <c r="B104" i="8"/>
  <c r="C103" i="8"/>
  <c r="B103" i="8"/>
  <c r="C102" i="8"/>
  <c r="B102" i="8"/>
  <c r="C101" i="8"/>
  <c r="B101" i="8"/>
  <c r="C100" i="8"/>
  <c r="B100" i="8"/>
  <c r="C99" i="8"/>
  <c r="B99" i="8"/>
  <c r="C98" i="8"/>
  <c r="B98" i="8"/>
  <c r="C97" i="8"/>
  <c r="B97" i="8"/>
  <c r="C96" i="8"/>
  <c r="B96" i="8"/>
  <c r="C95" i="8"/>
  <c r="B95" i="8"/>
  <c r="C94" i="8"/>
  <c r="B94" i="8"/>
  <c r="C93" i="8"/>
  <c r="B93" i="8"/>
  <c r="C92" i="8"/>
  <c r="B92" i="8"/>
  <c r="C91" i="8"/>
  <c r="B91" i="8"/>
  <c r="C90" i="8"/>
  <c r="B90" i="8"/>
  <c r="C89" i="8"/>
  <c r="B89" i="8"/>
  <c r="C88" i="8"/>
  <c r="B88" i="8"/>
  <c r="C87" i="8"/>
  <c r="B87" i="8"/>
  <c r="C86" i="8"/>
  <c r="B86" i="8"/>
  <c r="C85" i="8"/>
  <c r="B85" i="8"/>
  <c r="C84" i="8"/>
  <c r="B84" i="8"/>
  <c r="C83" i="8"/>
  <c r="B83" i="8"/>
  <c r="C82" i="8"/>
  <c r="B82" i="8"/>
  <c r="C81" i="8"/>
  <c r="B81" i="8"/>
  <c r="C80" i="8"/>
  <c r="B80" i="8"/>
  <c r="C79" i="8"/>
  <c r="B79" i="8"/>
  <c r="C78" i="8"/>
  <c r="B78" i="8"/>
  <c r="C77" i="8"/>
  <c r="B77" i="8"/>
  <c r="C76" i="8"/>
  <c r="B76" i="8"/>
  <c r="C75" i="8"/>
  <c r="B75" i="8"/>
  <c r="C74" i="8"/>
  <c r="B74" i="8"/>
  <c r="C73" i="8"/>
  <c r="B73" i="8"/>
  <c r="C72" i="8"/>
  <c r="B72" i="8"/>
  <c r="C71" i="8"/>
  <c r="B71" i="8"/>
  <c r="C70" i="8"/>
  <c r="B70" i="8"/>
  <c r="C69" i="8"/>
  <c r="B69" i="8"/>
  <c r="C68" i="8"/>
  <c r="B68" i="8"/>
  <c r="C67" i="8"/>
  <c r="B67" i="8"/>
  <c r="C66" i="8"/>
  <c r="B66" i="8"/>
  <c r="C65" i="8"/>
  <c r="B65" i="8"/>
  <c r="C64" i="8"/>
  <c r="B64" i="8"/>
  <c r="C63" i="8"/>
  <c r="B63" i="8"/>
  <c r="C62" i="8"/>
  <c r="B62" i="8"/>
  <c r="C61" i="8"/>
  <c r="B61" i="8"/>
  <c r="C60" i="8"/>
  <c r="B60" i="8"/>
  <c r="C59" i="8"/>
  <c r="B59" i="8"/>
  <c r="C58" i="8"/>
  <c r="B58" i="8"/>
  <c r="C57" i="8"/>
  <c r="B57" i="8"/>
  <c r="C56" i="8"/>
  <c r="B56" i="8"/>
  <c r="C55" i="8"/>
  <c r="B55" i="8"/>
  <c r="C54" i="8"/>
  <c r="B54" i="8"/>
  <c r="C53" i="8"/>
  <c r="B53" i="8"/>
  <c r="C52" i="8"/>
  <c r="B52" i="8"/>
  <c r="C51" i="8"/>
  <c r="B51" i="8"/>
  <c r="C50" i="8"/>
  <c r="B50" i="8"/>
  <c r="C49" i="8"/>
  <c r="B49" i="8"/>
  <c r="C48" i="8"/>
  <c r="B48" i="8"/>
  <c r="C47" i="8"/>
  <c r="B47" i="8"/>
  <c r="C46" i="8"/>
  <c r="B46" i="8"/>
  <c r="C45" i="8"/>
  <c r="B45" i="8"/>
  <c r="C44" i="8"/>
  <c r="B44" i="8"/>
  <c r="C43" i="8"/>
  <c r="B43" i="8"/>
  <c r="C42" i="8"/>
  <c r="B42" i="8"/>
  <c r="C41" i="8"/>
  <c r="B41" i="8"/>
  <c r="C40" i="8"/>
  <c r="B40" i="8"/>
  <c r="C39" i="8"/>
  <c r="B39" i="8"/>
  <c r="C38" i="8"/>
  <c r="B38" i="8"/>
  <c r="C37" i="8"/>
  <c r="B37" i="8"/>
  <c r="C36" i="8"/>
  <c r="B36" i="8"/>
  <c r="C35" i="8"/>
  <c r="B35" i="8"/>
  <c r="C34" i="8"/>
  <c r="B34" i="8"/>
  <c r="C33" i="8"/>
  <c r="B33" i="8"/>
  <c r="C32" i="8"/>
  <c r="B32" i="8"/>
  <c r="C31" i="8"/>
  <c r="B31" i="8"/>
  <c r="C30" i="8"/>
  <c r="B30" i="8"/>
  <c r="C29" i="8"/>
  <c r="B29" i="8"/>
  <c r="C28" i="8"/>
  <c r="B28" i="8"/>
  <c r="C27" i="8"/>
  <c r="B27" i="8"/>
  <c r="C26" i="8"/>
  <c r="B26" i="8"/>
  <c r="C25" i="8"/>
  <c r="B25" i="8"/>
  <c r="C24" i="8"/>
  <c r="B24" i="8"/>
  <c r="C23" i="8"/>
  <c r="B23" i="8"/>
  <c r="C22" i="8"/>
  <c r="B22" i="8"/>
  <c r="C21" i="8"/>
  <c r="B21" i="8"/>
  <c r="C20" i="8"/>
  <c r="B20" i="8"/>
  <c r="C19" i="8"/>
  <c r="B19" i="8"/>
  <c r="C18" i="8"/>
  <c r="B18" i="8"/>
  <c r="C17" i="8"/>
  <c r="B17" i="8"/>
  <c r="C16" i="8"/>
  <c r="B16" i="8"/>
  <c r="C15" i="8"/>
  <c r="B15" i="8"/>
  <c r="C14" i="8"/>
  <c r="B14" i="8"/>
  <c r="C13" i="8"/>
  <c r="B13" i="8"/>
  <c r="C12" i="8"/>
  <c r="B12" i="8"/>
  <c r="C11" i="8"/>
  <c r="B11" i="8"/>
  <c r="C10" i="8"/>
  <c r="B10" i="8"/>
  <c r="C9" i="8"/>
  <c r="B9" i="8"/>
  <c r="C8" i="8"/>
  <c r="B8" i="8"/>
  <c r="C7" i="8"/>
  <c r="B7" i="8"/>
  <c r="C6" i="8"/>
  <c r="B6" i="8"/>
  <c r="C5" i="8"/>
  <c r="B5" i="8"/>
  <c r="C4" i="8"/>
  <c r="B4" i="8"/>
  <c r="C203" i="6"/>
  <c r="B203" i="6"/>
  <c r="C202" i="6"/>
  <c r="B202" i="6"/>
  <c r="C201" i="6"/>
  <c r="B201" i="6"/>
  <c r="C200" i="6"/>
  <c r="B200" i="6"/>
  <c r="C199" i="6"/>
  <c r="B199" i="6"/>
  <c r="C198" i="6"/>
  <c r="B198" i="6"/>
  <c r="C197" i="6"/>
  <c r="B197" i="6"/>
  <c r="C196" i="6"/>
  <c r="B196" i="6"/>
  <c r="C195" i="6"/>
  <c r="B195" i="6"/>
  <c r="C194" i="6"/>
  <c r="B194" i="6"/>
  <c r="C193" i="6"/>
  <c r="B193" i="6"/>
  <c r="C192" i="6"/>
  <c r="B192" i="6"/>
  <c r="C191" i="6"/>
  <c r="B191" i="6"/>
  <c r="C190" i="6"/>
  <c r="B190" i="6"/>
  <c r="C189" i="6"/>
  <c r="B189" i="6"/>
  <c r="C188" i="6"/>
  <c r="B188" i="6"/>
  <c r="C187" i="6"/>
  <c r="B187" i="6"/>
  <c r="C186" i="6"/>
  <c r="B186" i="6"/>
  <c r="C185" i="6"/>
  <c r="B185" i="6"/>
  <c r="C184" i="6"/>
  <c r="B184" i="6"/>
  <c r="C183" i="6"/>
  <c r="B183" i="6"/>
  <c r="C182" i="6"/>
  <c r="B182" i="6"/>
  <c r="C181" i="6"/>
  <c r="B181" i="6"/>
  <c r="C180" i="6"/>
  <c r="B180" i="6"/>
  <c r="C179" i="6"/>
  <c r="B179" i="6"/>
  <c r="C178" i="6"/>
  <c r="B178" i="6"/>
  <c r="C177" i="6"/>
  <c r="B177" i="6"/>
  <c r="C176" i="6"/>
  <c r="B176" i="6"/>
  <c r="C175" i="6"/>
  <c r="B175" i="6"/>
  <c r="C174" i="6"/>
  <c r="B174" i="6"/>
  <c r="C173" i="6"/>
  <c r="B173" i="6"/>
  <c r="C172" i="6"/>
  <c r="B172" i="6"/>
  <c r="C171" i="6"/>
  <c r="B171" i="6"/>
  <c r="C170" i="6"/>
  <c r="B170" i="6"/>
  <c r="C169" i="6"/>
  <c r="B169" i="6"/>
  <c r="C168" i="6"/>
  <c r="B168" i="6"/>
  <c r="C167" i="6"/>
  <c r="B167" i="6"/>
  <c r="C166" i="6"/>
  <c r="B166" i="6"/>
  <c r="C165" i="6"/>
  <c r="B165" i="6"/>
  <c r="C164" i="6"/>
  <c r="B164" i="6"/>
  <c r="C163" i="6"/>
  <c r="B163" i="6"/>
  <c r="C162" i="6"/>
  <c r="B162" i="6"/>
  <c r="C161" i="6"/>
  <c r="B161" i="6"/>
  <c r="C160" i="6"/>
  <c r="B160" i="6"/>
  <c r="C159" i="6"/>
  <c r="B159" i="6"/>
  <c r="C158" i="6"/>
  <c r="B158" i="6"/>
  <c r="C157" i="6"/>
  <c r="B157" i="6"/>
  <c r="C156" i="6"/>
  <c r="B156" i="6"/>
  <c r="C155" i="6"/>
  <c r="B155" i="6"/>
  <c r="C154" i="6"/>
  <c r="B154" i="6"/>
  <c r="C153" i="6"/>
  <c r="B153" i="6"/>
  <c r="C152" i="6"/>
  <c r="B152" i="6"/>
  <c r="C151" i="6"/>
  <c r="B151" i="6"/>
  <c r="C150" i="6"/>
  <c r="B150" i="6"/>
  <c r="C149" i="6"/>
  <c r="B149" i="6"/>
  <c r="C148" i="6"/>
  <c r="B148" i="6"/>
  <c r="C147" i="6"/>
  <c r="B147" i="6"/>
  <c r="C146" i="6"/>
  <c r="B146" i="6"/>
  <c r="C145" i="6"/>
  <c r="B145" i="6"/>
  <c r="C144" i="6"/>
  <c r="B144" i="6"/>
  <c r="C143" i="6"/>
  <c r="B143" i="6"/>
  <c r="C142" i="6"/>
  <c r="B142" i="6"/>
  <c r="C141" i="6"/>
  <c r="B141" i="6"/>
  <c r="C140" i="6"/>
  <c r="B140" i="6"/>
  <c r="C139" i="6"/>
  <c r="B139" i="6"/>
  <c r="C138" i="6"/>
  <c r="B138" i="6"/>
  <c r="C137" i="6"/>
  <c r="B137" i="6"/>
  <c r="C136" i="6"/>
  <c r="B136" i="6"/>
  <c r="C135" i="6"/>
  <c r="B135" i="6"/>
  <c r="C134" i="6"/>
  <c r="B134" i="6"/>
  <c r="C133" i="6"/>
  <c r="B133" i="6"/>
  <c r="C132" i="6"/>
  <c r="B132" i="6"/>
  <c r="C131" i="6"/>
  <c r="B131" i="6"/>
  <c r="C130" i="6"/>
  <c r="B130" i="6"/>
  <c r="C129" i="6"/>
  <c r="B129" i="6"/>
  <c r="C128" i="6"/>
  <c r="B128" i="6"/>
  <c r="C127" i="6"/>
  <c r="B127" i="6"/>
  <c r="C126" i="6"/>
  <c r="B126" i="6"/>
  <c r="C125" i="6"/>
  <c r="B125" i="6"/>
  <c r="C124" i="6"/>
  <c r="B124" i="6"/>
  <c r="C123" i="6"/>
  <c r="B123" i="6"/>
  <c r="C122" i="6"/>
  <c r="B122" i="6"/>
  <c r="C121" i="6"/>
  <c r="B121" i="6"/>
  <c r="C120" i="6"/>
  <c r="B120" i="6"/>
  <c r="C119" i="6"/>
  <c r="B119" i="6"/>
  <c r="C118" i="6"/>
  <c r="B118" i="6"/>
  <c r="C117" i="6"/>
  <c r="B117" i="6"/>
  <c r="C116" i="6"/>
  <c r="B116" i="6"/>
  <c r="C115" i="6"/>
  <c r="B115" i="6"/>
  <c r="C114" i="6"/>
  <c r="B114" i="6"/>
  <c r="C113" i="6"/>
  <c r="B113" i="6"/>
  <c r="C112" i="6"/>
  <c r="B112" i="6"/>
  <c r="C111" i="6"/>
  <c r="B111" i="6"/>
  <c r="C110" i="6"/>
  <c r="B110" i="6"/>
  <c r="C109" i="6"/>
  <c r="B109" i="6"/>
  <c r="C108" i="6"/>
  <c r="B108" i="6"/>
  <c r="C107" i="6"/>
  <c r="B107" i="6"/>
  <c r="C106" i="6"/>
  <c r="B106" i="6"/>
  <c r="C105" i="6"/>
  <c r="B105" i="6"/>
  <c r="C104" i="6"/>
  <c r="B104" i="6"/>
  <c r="C103" i="6"/>
  <c r="B103" i="6"/>
  <c r="C102" i="6"/>
  <c r="B102" i="6"/>
  <c r="C101" i="6"/>
  <c r="B101" i="6"/>
  <c r="C100" i="6"/>
  <c r="B100" i="6"/>
  <c r="C99" i="6"/>
  <c r="B99" i="6"/>
  <c r="C98" i="6"/>
  <c r="B98" i="6"/>
  <c r="C97" i="6"/>
  <c r="B97" i="6"/>
  <c r="C96" i="6"/>
  <c r="B96" i="6"/>
  <c r="C95" i="6"/>
  <c r="B95" i="6"/>
  <c r="C94" i="6"/>
  <c r="B94" i="6"/>
  <c r="C93" i="6"/>
  <c r="B93" i="6"/>
  <c r="C92" i="6"/>
  <c r="B92" i="6"/>
  <c r="C91" i="6"/>
  <c r="B91" i="6"/>
  <c r="C90" i="6"/>
  <c r="B90" i="6"/>
  <c r="C89" i="6"/>
  <c r="B89" i="6"/>
  <c r="C88" i="6"/>
  <c r="B88" i="6"/>
  <c r="C87" i="6"/>
  <c r="B87" i="6"/>
  <c r="C86" i="6"/>
  <c r="B86" i="6"/>
  <c r="C85" i="6"/>
  <c r="B85" i="6"/>
  <c r="C84" i="6"/>
  <c r="B84" i="6"/>
  <c r="C83" i="6"/>
  <c r="B83" i="6"/>
  <c r="C82" i="6"/>
  <c r="B82" i="6"/>
  <c r="C81" i="6"/>
  <c r="B81" i="6"/>
  <c r="C80" i="6"/>
  <c r="B80" i="6"/>
  <c r="C79" i="6"/>
  <c r="B79" i="6"/>
  <c r="C78" i="6"/>
  <c r="B78" i="6"/>
  <c r="C77" i="6"/>
  <c r="B77" i="6"/>
  <c r="C76" i="6"/>
  <c r="B76" i="6"/>
  <c r="C75" i="6"/>
  <c r="B75" i="6"/>
  <c r="C74" i="6"/>
  <c r="B74" i="6"/>
  <c r="C73" i="6"/>
  <c r="B73" i="6"/>
  <c r="C72" i="6"/>
  <c r="B72" i="6"/>
  <c r="C71" i="6"/>
  <c r="B71" i="6"/>
  <c r="C70" i="6"/>
  <c r="B70" i="6"/>
  <c r="C69" i="6"/>
  <c r="B69" i="6"/>
  <c r="C68" i="6"/>
  <c r="B68" i="6"/>
  <c r="C67" i="6"/>
  <c r="B67" i="6"/>
  <c r="C66" i="6"/>
  <c r="B66" i="6"/>
  <c r="C65" i="6"/>
  <c r="B65" i="6"/>
  <c r="C64" i="6"/>
  <c r="B64" i="6"/>
  <c r="C63" i="6"/>
  <c r="B63" i="6"/>
  <c r="C62" i="6"/>
  <c r="B62" i="6"/>
  <c r="C61" i="6"/>
  <c r="B61" i="6"/>
  <c r="C60" i="6"/>
  <c r="B60" i="6"/>
  <c r="C59" i="6"/>
  <c r="B59" i="6"/>
  <c r="C58" i="6"/>
  <c r="B58" i="6"/>
  <c r="C57" i="6"/>
  <c r="B57" i="6"/>
  <c r="C56" i="6"/>
  <c r="B56" i="6"/>
  <c r="C55" i="6"/>
  <c r="B55" i="6"/>
  <c r="C54" i="6"/>
  <c r="B54" i="6"/>
  <c r="C53" i="6"/>
  <c r="B53" i="6"/>
  <c r="C52" i="6"/>
  <c r="B52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203" i="5"/>
  <c r="B203" i="5"/>
  <c r="C202" i="5"/>
  <c r="B202" i="5"/>
  <c r="C201" i="5"/>
  <c r="B201" i="5"/>
  <c r="C200" i="5"/>
  <c r="B200" i="5"/>
  <c r="C199" i="5"/>
  <c r="B199" i="5"/>
  <c r="C198" i="5"/>
  <c r="B198" i="5"/>
  <c r="C197" i="5"/>
  <c r="B197" i="5"/>
  <c r="C196" i="5"/>
  <c r="B196" i="5"/>
  <c r="C195" i="5"/>
  <c r="B195" i="5"/>
  <c r="C194" i="5"/>
  <c r="B194" i="5"/>
  <c r="C193" i="5"/>
  <c r="B193" i="5"/>
  <c r="C192" i="5"/>
  <c r="B192" i="5"/>
  <c r="C191" i="5"/>
  <c r="B191" i="5"/>
  <c r="C190" i="5"/>
  <c r="B190" i="5"/>
  <c r="C189" i="5"/>
  <c r="B189" i="5"/>
  <c r="C188" i="5"/>
  <c r="B188" i="5"/>
  <c r="C187" i="5"/>
  <c r="B187" i="5"/>
  <c r="C186" i="5"/>
  <c r="B186" i="5"/>
  <c r="C185" i="5"/>
  <c r="B185" i="5"/>
  <c r="C184" i="5"/>
  <c r="B184" i="5"/>
  <c r="C183" i="5"/>
  <c r="B183" i="5"/>
  <c r="C182" i="5"/>
  <c r="B182" i="5"/>
  <c r="C181" i="5"/>
  <c r="B181" i="5"/>
  <c r="C180" i="5"/>
  <c r="B180" i="5"/>
  <c r="C179" i="5"/>
  <c r="B179" i="5"/>
  <c r="C178" i="5"/>
  <c r="B178" i="5"/>
  <c r="C177" i="5"/>
  <c r="B177" i="5"/>
  <c r="C176" i="5"/>
  <c r="B176" i="5"/>
  <c r="C175" i="5"/>
  <c r="B175" i="5"/>
  <c r="C174" i="5"/>
  <c r="B174" i="5"/>
  <c r="C173" i="5"/>
  <c r="B173" i="5"/>
  <c r="C172" i="5"/>
  <c r="B172" i="5"/>
  <c r="C171" i="5"/>
  <c r="B171" i="5"/>
  <c r="C170" i="5"/>
  <c r="B170" i="5"/>
  <c r="C169" i="5"/>
  <c r="B169" i="5"/>
  <c r="C168" i="5"/>
  <c r="B168" i="5"/>
  <c r="C167" i="5"/>
  <c r="B167" i="5"/>
  <c r="C166" i="5"/>
  <c r="B166" i="5"/>
  <c r="C165" i="5"/>
  <c r="B165" i="5"/>
  <c r="C164" i="5"/>
  <c r="B164" i="5"/>
  <c r="C163" i="5"/>
  <c r="B163" i="5"/>
  <c r="C162" i="5"/>
  <c r="B162" i="5"/>
  <c r="C161" i="5"/>
  <c r="B161" i="5"/>
  <c r="C160" i="5"/>
  <c r="B160" i="5"/>
  <c r="C159" i="5"/>
  <c r="B159" i="5"/>
  <c r="C158" i="5"/>
  <c r="B158" i="5"/>
  <c r="C157" i="5"/>
  <c r="B157" i="5"/>
  <c r="C156" i="5"/>
  <c r="B156" i="5"/>
  <c r="C155" i="5"/>
  <c r="B155" i="5"/>
  <c r="C154" i="5"/>
  <c r="B154" i="5"/>
  <c r="C153" i="5"/>
  <c r="B153" i="5"/>
  <c r="C152" i="5"/>
  <c r="B152" i="5"/>
  <c r="C151" i="5"/>
  <c r="B151" i="5"/>
  <c r="C150" i="5"/>
  <c r="B150" i="5"/>
  <c r="C149" i="5"/>
  <c r="B149" i="5"/>
  <c r="C148" i="5"/>
  <c r="B148" i="5"/>
  <c r="C147" i="5"/>
  <c r="B147" i="5"/>
  <c r="C146" i="5"/>
  <c r="B146" i="5"/>
  <c r="C145" i="5"/>
  <c r="B145" i="5"/>
  <c r="C144" i="5"/>
  <c r="B144" i="5"/>
  <c r="C143" i="5"/>
  <c r="B143" i="5"/>
  <c r="C142" i="5"/>
  <c r="B142" i="5"/>
  <c r="C141" i="5"/>
  <c r="B141" i="5"/>
  <c r="C140" i="5"/>
  <c r="B140" i="5"/>
  <c r="C139" i="5"/>
  <c r="B139" i="5"/>
  <c r="C138" i="5"/>
  <c r="B138" i="5"/>
  <c r="C137" i="5"/>
  <c r="B137" i="5"/>
  <c r="C136" i="5"/>
  <c r="B136" i="5"/>
  <c r="C135" i="5"/>
  <c r="B135" i="5"/>
  <c r="C134" i="5"/>
  <c r="B134" i="5"/>
  <c r="C133" i="5"/>
  <c r="B133" i="5"/>
  <c r="C132" i="5"/>
  <c r="B132" i="5"/>
  <c r="C131" i="5"/>
  <c r="B131" i="5"/>
  <c r="C130" i="5"/>
  <c r="B130" i="5"/>
  <c r="C129" i="5"/>
  <c r="B129" i="5"/>
  <c r="C128" i="5"/>
  <c r="B128" i="5"/>
  <c r="C127" i="5"/>
  <c r="B127" i="5"/>
  <c r="C126" i="5"/>
  <c r="B126" i="5"/>
  <c r="C125" i="5"/>
  <c r="B125" i="5"/>
  <c r="C124" i="5"/>
  <c r="B124" i="5"/>
  <c r="C123" i="5"/>
  <c r="B123" i="5"/>
  <c r="C122" i="5"/>
  <c r="B122" i="5"/>
  <c r="C121" i="5"/>
  <c r="B121" i="5"/>
  <c r="C120" i="5"/>
  <c r="B120" i="5"/>
  <c r="C119" i="5"/>
  <c r="B119" i="5"/>
  <c r="C118" i="5"/>
  <c r="B118" i="5"/>
  <c r="C117" i="5"/>
  <c r="B117" i="5"/>
  <c r="C116" i="5"/>
  <c r="B116" i="5"/>
  <c r="C115" i="5"/>
  <c r="B115" i="5"/>
  <c r="C114" i="5"/>
  <c r="B114" i="5"/>
  <c r="C113" i="5"/>
  <c r="B113" i="5"/>
  <c r="C112" i="5"/>
  <c r="B112" i="5"/>
  <c r="C111" i="5"/>
  <c r="B111" i="5"/>
  <c r="C110" i="5"/>
  <c r="B110" i="5"/>
  <c r="C109" i="5"/>
  <c r="B109" i="5"/>
  <c r="C108" i="5"/>
  <c r="B108" i="5"/>
  <c r="C107" i="5"/>
  <c r="B107" i="5"/>
  <c r="C106" i="5"/>
  <c r="B106" i="5"/>
  <c r="C105" i="5"/>
  <c r="B105" i="5"/>
  <c r="C104" i="5"/>
  <c r="B104" i="5"/>
  <c r="C103" i="5"/>
  <c r="B103" i="5"/>
  <c r="C102" i="5"/>
  <c r="B102" i="5"/>
  <c r="C101" i="5"/>
  <c r="B101" i="5"/>
  <c r="C100" i="5"/>
  <c r="B100" i="5"/>
  <c r="C99" i="5"/>
  <c r="B99" i="5"/>
  <c r="C98" i="5"/>
  <c r="B98" i="5"/>
  <c r="C97" i="5"/>
  <c r="B97" i="5"/>
  <c r="C96" i="5"/>
  <c r="B96" i="5"/>
  <c r="C95" i="5"/>
  <c r="B95" i="5"/>
  <c r="C94" i="5"/>
  <c r="B94" i="5"/>
  <c r="C93" i="5"/>
  <c r="B93" i="5"/>
  <c r="C92" i="5"/>
  <c r="B92" i="5"/>
  <c r="C91" i="5"/>
  <c r="B91" i="5"/>
  <c r="C90" i="5"/>
  <c r="B90" i="5"/>
  <c r="C89" i="5"/>
  <c r="B89" i="5"/>
  <c r="C88" i="5"/>
  <c r="B88" i="5"/>
  <c r="C87" i="5"/>
  <c r="B87" i="5"/>
  <c r="C86" i="5"/>
  <c r="B86" i="5"/>
  <c r="C85" i="5"/>
  <c r="B85" i="5"/>
  <c r="C84" i="5"/>
  <c r="B84" i="5"/>
  <c r="C83" i="5"/>
  <c r="B83" i="5"/>
  <c r="C82" i="5"/>
  <c r="B82" i="5"/>
  <c r="C81" i="5"/>
  <c r="B81" i="5"/>
  <c r="C80" i="5"/>
  <c r="B80" i="5"/>
  <c r="C79" i="5"/>
  <c r="B79" i="5"/>
  <c r="C78" i="5"/>
  <c r="B78" i="5"/>
  <c r="C77" i="5"/>
  <c r="B77" i="5"/>
  <c r="C76" i="5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C69" i="5"/>
  <c r="B69" i="5"/>
  <c r="C68" i="5"/>
  <c r="B68" i="5"/>
  <c r="C67" i="5"/>
  <c r="B67" i="5"/>
  <c r="C66" i="5"/>
  <c r="B66" i="5"/>
  <c r="C65" i="5"/>
  <c r="B65" i="5"/>
  <c r="C64" i="5"/>
  <c r="B64" i="5"/>
  <c r="C63" i="5"/>
  <c r="B63" i="5"/>
  <c r="C62" i="5"/>
  <c r="B62" i="5"/>
  <c r="C61" i="5"/>
  <c r="B61" i="5"/>
  <c r="C60" i="5"/>
  <c r="B60" i="5"/>
  <c r="C59" i="5"/>
  <c r="B59" i="5"/>
  <c r="C58" i="5"/>
  <c r="B58" i="5"/>
  <c r="C57" i="5"/>
  <c r="B57" i="5"/>
  <c r="C56" i="5"/>
  <c r="B56" i="5"/>
  <c r="C55" i="5"/>
  <c r="B55" i="5"/>
  <c r="C54" i="5"/>
  <c r="B54" i="5"/>
  <c r="C53" i="5"/>
  <c r="B53" i="5"/>
  <c r="C52" i="5"/>
  <c r="B52" i="5"/>
  <c r="C51" i="5"/>
  <c r="B51" i="5"/>
  <c r="C50" i="5"/>
  <c r="B50" i="5"/>
  <c r="C49" i="5"/>
  <c r="B49" i="5"/>
  <c r="C48" i="5"/>
  <c r="B48" i="5"/>
  <c r="C47" i="5"/>
  <c r="B47" i="5"/>
  <c r="C46" i="5"/>
  <c r="B46" i="5"/>
  <c r="C45" i="5"/>
  <c r="B45" i="5"/>
  <c r="C44" i="5"/>
  <c r="B44" i="5"/>
  <c r="C43" i="5"/>
  <c r="B43" i="5"/>
  <c r="C42" i="5"/>
  <c r="B42" i="5"/>
  <c r="C41" i="5"/>
  <c r="B41" i="5"/>
  <c r="C40" i="5"/>
  <c r="B40" i="5"/>
  <c r="C39" i="5"/>
  <c r="B39" i="5"/>
  <c r="C38" i="5"/>
  <c r="B38" i="5"/>
  <c r="C37" i="5"/>
  <c r="B37" i="5"/>
  <c r="C36" i="5"/>
  <c r="B36" i="5"/>
  <c r="C35" i="5"/>
  <c r="B35" i="5"/>
  <c r="C34" i="5"/>
  <c r="B34" i="5"/>
  <c r="C33" i="5"/>
  <c r="B33" i="5"/>
  <c r="C32" i="5"/>
  <c r="B32" i="5"/>
  <c r="C31" i="5"/>
  <c r="B31" i="5"/>
  <c r="C30" i="5"/>
  <c r="B30" i="5"/>
  <c r="C29" i="5"/>
  <c r="B29" i="5"/>
  <c r="C28" i="5"/>
  <c r="B28" i="5"/>
  <c r="C27" i="5"/>
  <c r="B27" i="5"/>
  <c r="C26" i="5"/>
  <c r="B26" i="5"/>
  <c r="C25" i="5"/>
  <c r="B25" i="5"/>
  <c r="C24" i="5"/>
  <c r="B24" i="5"/>
  <c r="C23" i="5"/>
  <c r="B23" i="5"/>
  <c r="C22" i="5"/>
  <c r="B22" i="5"/>
  <c r="C21" i="5"/>
  <c r="B21" i="5"/>
  <c r="C20" i="5"/>
  <c r="B20" i="5"/>
  <c r="C19" i="5"/>
  <c r="B19" i="5"/>
  <c r="C18" i="5"/>
  <c r="B18" i="5"/>
  <c r="C17" i="5"/>
  <c r="B17" i="5"/>
  <c r="C16" i="5"/>
  <c r="B16" i="5"/>
  <c r="C15" i="5"/>
  <c r="B15" i="5"/>
  <c r="C14" i="5"/>
  <c r="B14" i="5"/>
  <c r="C13" i="5"/>
  <c r="B13" i="5"/>
  <c r="C12" i="5"/>
  <c r="B12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AB203" i="2"/>
  <c r="AA203" i="2"/>
  <c r="Z203" i="2"/>
  <c r="Y203" i="2"/>
  <c r="X203" i="2"/>
  <c r="W203" i="2"/>
  <c r="V203" i="2"/>
  <c r="U203" i="2"/>
  <c r="T203" i="2"/>
  <c r="S203" i="2"/>
  <c r="P203" i="2"/>
  <c r="Q203" i="2" s="1"/>
  <c r="I203" i="2"/>
  <c r="J203" i="2" s="1"/>
  <c r="K203" i="2" s="1"/>
  <c r="F203" i="2"/>
  <c r="A203" i="2"/>
  <c r="X202" i="2"/>
  <c r="W202" i="2"/>
  <c r="V202" i="2"/>
  <c r="U202" i="2"/>
  <c r="T202" i="2"/>
  <c r="S202" i="2"/>
  <c r="P202" i="2"/>
  <c r="Q202" i="2" s="1"/>
  <c r="I202" i="2"/>
  <c r="J202" i="2" s="1"/>
  <c r="K202" i="2" s="1"/>
  <c r="F202" i="2"/>
  <c r="A202" i="2"/>
  <c r="AB202" i="2" s="1"/>
  <c r="AB201" i="2"/>
  <c r="AA201" i="2"/>
  <c r="Z201" i="2"/>
  <c r="X201" i="2"/>
  <c r="U201" i="2"/>
  <c r="T201" i="2"/>
  <c r="S201" i="2"/>
  <c r="P201" i="2"/>
  <c r="Q201" i="2" s="1"/>
  <c r="I201" i="2"/>
  <c r="J201" i="2" s="1"/>
  <c r="K201" i="2" s="1"/>
  <c r="F201" i="2"/>
  <c r="A201" i="2"/>
  <c r="Y201" i="2" s="1"/>
  <c r="U200" i="2"/>
  <c r="T200" i="2"/>
  <c r="S200" i="2"/>
  <c r="P200" i="2"/>
  <c r="Q200" i="2" s="1"/>
  <c r="J200" i="2"/>
  <c r="K200" i="2" s="1"/>
  <c r="I200" i="2"/>
  <c r="F200" i="2"/>
  <c r="A200" i="2"/>
  <c r="AB200" i="2" s="1"/>
  <c r="AB199" i="2"/>
  <c r="U199" i="2"/>
  <c r="T199" i="2"/>
  <c r="S199" i="2"/>
  <c r="P199" i="2"/>
  <c r="Q199" i="2" s="1"/>
  <c r="J199" i="2"/>
  <c r="K199" i="2" s="1"/>
  <c r="I199" i="2"/>
  <c r="F199" i="2"/>
  <c r="A199" i="2"/>
  <c r="AB198" i="2"/>
  <c r="AA198" i="2"/>
  <c r="Z198" i="2"/>
  <c r="Y198" i="2"/>
  <c r="X198" i="2"/>
  <c r="W198" i="2"/>
  <c r="V198" i="2"/>
  <c r="U198" i="2"/>
  <c r="T198" i="2"/>
  <c r="S198" i="2"/>
  <c r="P198" i="2"/>
  <c r="Q198" i="2" s="1"/>
  <c r="J198" i="2"/>
  <c r="K198" i="2" s="1"/>
  <c r="I198" i="2"/>
  <c r="F198" i="2"/>
  <c r="A198" i="2"/>
  <c r="Y197" i="2"/>
  <c r="X197" i="2"/>
  <c r="W197" i="2"/>
  <c r="V197" i="2"/>
  <c r="U197" i="2"/>
  <c r="T197" i="2"/>
  <c r="S197" i="2"/>
  <c r="P197" i="2"/>
  <c r="Q197" i="2" s="1"/>
  <c r="J197" i="2"/>
  <c r="K197" i="2" s="1"/>
  <c r="I197" i="2"/>
  <c r="F197" i="2"/>
  <c r="A197" i="2"/>
  <c r="AA196" i="2"/>
  <c r="Y196" i="2"/>
  <c r="X196" i="2"/>
  <c r="W196" i="2"/>
  <c r="U196" i="2"/>
  <c r="T196" i="2"/>
  <c r="S196" i="2"/>
  <c r="P196" i="2"/>
  <c r="Q196" i="2" s="1"/>
  <c r="I196" i="2"/>
  <c r="J196" i="2" s="1"/>
  <c r="K196" i="2" s="1"/>
  <c r="F196" i="2"/>
  <c r="A196" i="2"/>
  <c r="AB196" i="2" s="1"/>
  <c r="AA195" i="2"/>
  <c r="U195" i="2"/>
  <c r="T195" i="2"/>
  <c r="S195" i="2"/>
  <c r="P195" i="2"/>
  <c r="Q195" i="2" s="1"/>
  <c r="I195" i="2"/>
  <c r="J195" i="2" s="1"/>
  <c r="K195" i="2" s="1"/>
  <c r="F195" i="2"/>
  <c r="A195" i="2"/>
  <c r="U194" i="2"/>
  <c r="T194" i="2"/>
  <c r="S194" i="2"/>
  <c r="P194" i="2"/>
  <c r="Q194" i="2" s="1"/>
  <c r="I194" i="2"/>
  <c r="J194" i="2" s="1"/>
  <c r="K194" i="2" s="1"/>
  <c r="F194" i="2"/>
  <c r="A194" i="2"/>
  <c r="Y194" i="2" s="1"/>
  <c r="AB193" i="2"/>
  <c r="AA193" i="2"/>
  <c r="Z193" i="2"/>
  <c r="Y193" i="2"/>
  <c r="X193" i="2"/>
  <c r="W193" i="2"/>
  <c r="V193" i="2"/>
  <c r="U193" i="2"/>
  <c r="T193" i="2"/>
  <c r="S193" i="2"/>
  <c r="P193" i="2"/>
  <c r="Q193" i="2" s="1"/>
  <c r="I193" i="2"/>
  <c r="J193" i="2" s="1"/>
  <c r="K193" i="2" s="1"/>
  <c r="F193" i="2"/>
  <c r="A193" i="2"/>
  <c r="Z192" i="2"/>
  <c r="Y192" i="2"/>
  <c r="V192" i="2"/>
  <c r="U192" i="2"/>
  <c r="T192" i="2"/>
  <c r="S192" i="2"/>
  <c r="P192" i="2"/>
  <c r="Q192" i="2" s="1"/>
  <c r="I192" i="2"/>
  <c r="J192" i="2" s="1"/>
  <c r="K192" i="2" s="1"/>
  <c r="F192" i="2"/>
  <c r="A192" i="2"/>
  <c r="Y191" i="2"/>
  <c r="U191" i="2"/>
  <c r="T191" i="2"/>
  <c r="S191" i="2"/>
  <c r="P191" i="2"/>
  <c r="Q191" i="2" s="1"/>
  <c r="J191" i="2"/>
  <c r="K191" i="2" s="1"/>
  <c r="I191" i="2"/>
  <c r="F191" i="2"/>
  <c r="A191" i="2"/>
  <c r="AB191" i="2" s="1"/>
  <c r="AB190" i="2"/>
  <c r="AA190" i="2"/>
  <c r="Z190" i="2"/>
  <c r="Y190" i="2"/>
  <c r="X190" i="2"/>
  <c r="W190" i="2"/>
  <c r="V190" i="2"/>
  <c r="U190" i="2"/>
  <c r="T190" i="2"/>
  <c r="S190" i="2"/>
  <c r="P190" i="2"/>
  <c r="Q190" i="2" s="1"/>
  <c r="J190" i="2"/>
  <c r="K190" i="2" s="1"/>
  <c r="I190" i="2"/>
  <c r="F190" i="2"/>
  <c r="A190" i="2"/>
  <c r="U189" i="2"/>
  <c r="T189" i="2"/>
  <c r="S189" i="2"/>
  <c r="P189" i="2"/>
  <c r="Q189" i="2" s="1"/>
  <c r="J189" i="2"/>
  <c r="K189" i="2" s="1"/>
  <c r="I189" i="2"/>
  <c r="F189" i="2"/>
  <c r="A189" i="2"/>
  <c r="Z189" i="2" s="1"/>
  <c r="AB188" i="2"/>
  <c r="AA188" i="2"/>
  <c r="Z188" i="2"/>
  <c r="Y188" i="2"/>
  <c r="X188" i="2"/>
  <c r="W188" i="2"/>
  <c r="V188" i="2"/>
  <c r="U188" i="2"/>
  <c r="T188" i="2"/>
  <c r="S188" i="2"/>
  <c r="P188" i="2"/>
  <c r="Q188" i="2" s="1"/>
  <c r="I188" i="2"/>
  <c r="J188" i="2" s="1"/>
  <c r="K188" i="2" s="1"/>
  <c r="F188" i="2"/>
  <c r="A188" i="2"/>
  <c r="AA187" i="2"/>
  <c r="Z187" i="2"/>
  <c r="Y187" i="2"/>
  <c r="X187" i="2"/>
  <c r="W187" i="2"/>
  <c r="V187" i="2"/>
  <c r="U187" i="2"/>
  <c r="T187" i="2"/>
  <c r="S187" i="2"/>
  <c r="P187" i="2"/>
  <c r="Q187" i="2" s="1"/>
  <c r="J187" i="2"/>
  <c r="K187" i="2" s="1"/>
  <c r="I187" i="2"/>
  <c r="F187" i="2"/>
  <c r="A187" i="2"/>
  <c r="AB187" i="2" s="1"/>
  <c r="AA186" i="2"/>
  <c r="Z186" i="2"/>
  <c r="Y186" i="2"/>
  <c r="U186" i="2"/>
  <c r="T186" i="2"/>
  <c r="S186" i="2"/>
  <c r="P186" i="2"/>
  <c r="Q186" i="2" s="1"/>
  <c r="I186" i="2"/>
  <c r="J186" i="2" s="1"/>
  <c r="K186" i="2" s="1"/>
  <c r="F186" i="2"/>
  <c r="A186" i="2"/>
  <c r="AB185" i="2"/>
  <c r="AA185" i="2"/>
  <c r="Z185" i="2"/>
  <c r="Y185" i="2"/>
  <c r="X185" i="2"/>
  <c r="W185" i="2"/>
  <c r="V185" i="2"/>
  <c r="U185" i="2"/>
  <c r="T185" i="2"/>
  <c r="S185" i="2"/>
  <c r="P185" i="2"/>
  <c r="Q185" i="2" s="1"/>
  <c r="I185" i="2"/>
  <c r="J185" i="2" s="1"/>
  <c r="K185" i="2" s="1"/>
  <c r="F185" i="2"/>
  <c r="A185" i="2"/>
  <c r="V184" i="2"/>
  <c r="U184" i="2"/>
  <c r="T184" i="2"/>
  <c r="S184" i="2"/>
  <c r="P184" i="2"/>
  <c r="Q184" i="2" s="1"/>
  <c r="J184" i="2"/>
  <c r="K184" i="2" s="1"/>
  <c r="I184" i="2"/>
  <c r="F184" i="2"/>
  <c r="A184" i="2"/>
  <c r="AB183" i="2"/>
  <c r="AA183" i="2"/>
  <c r="Z183" i="2"/>
  <c r="Y183" i="2"/>
  <c r="X183" i="2"/>
  <c r="W183" i="2"/>
  <c r="V183" i="2"/>
  <c r="U183" i="2"/>
  <c r="T183" i="2"/>
  <c r="S183" i="2"/>
  <c r="P183" i="2"/>
  <c r="Q183" i="2" s="1"/>
  <c r="I183" i="2"/>
  <c r="J183" i="2" s="1"/>
  <c r="K183" i="2" s="1"/>
  <c r="F183" i="2"/>
  <c r="A183" i="2"/>
  <c r="AB182" i="2"/>
  <c r="AA182" i="2"/>
  <c r="Z182" i="2"/>
  <c r="Y182" i="2"/>
  <c r="X182" i="2"/>
  <c r="W182" i="2"/>
  <c r="V182" i="2"/>
  <c r="U182" i="2"/>
  <c r="T182" i="2"/>
  <c r="S182" i="2"/>
  <c r="P182" i="2"/>
  <c r="Q182" i="2" s="1"/>
  <c r="J182" i="2"/>
  <c r="K182" i="2" s="1"/>
  <c r="I182" i="2"/>
  <c r="F182" i="2"/>
  <c r="A182" i="2"/>
  <c r="AB181" i="2"/>
  <c r="AA181" i="2"/>
  <c r="Z181" i="2"/>
  <c r="U181" i="2"/>
  <c r="T181" i="2"/>
  <c r="S181" i="2"/>
  <c r="P181" i="2"/>
  <c r="Q181" i="2" s="1"/>
  <c r="J181" i="2"/>
  <c r="K181" i="2" s="1"/>
  <c r="I181" i="2"/>
  <c r="F181" i="2"/>
  <c r="A181" i="2"/>
  <c r="AB180" i="2"/>
  <c r="AA180" i="2"/>
  <c r="Z180" i="2"/>
  <c r="Y180" i="2"/>
  <c r="X180" i="2"/>
  <c r="W180" i="2"/>
  <c r="V180" i="2"/>
  <c r="U180" i="2"/>
  <c r="T180" i="2"/>
  <c r="S180" i="2"/>
  <c r="P180" i="2"/>
  <c r="Q180" i="2" s="1"/>
  <c r="J180" i="2"/>
  <c r="K180" i="2" s="1"/>
  <c r="I180" i="2"/>
  <c r="F180" i="2"/>
  <c r="A180" i="2"/>
  <c r="Z179" i="2"/>
  <c r="W179" i="2"/>
  <c r="V179" i="2"/>
  <c r="U179" i="2"/>
  <c r="T179" i="2"/>
  <c r="S179" i="2"/>
  <c r="P179" i="2"/>
  <c r="Q179" i="2" s="1"/>
  <c r="I179" i="2"/>
  <c r="J179" i="2" s="1"/>
  <c r="K179" i="2" s="1"/>
  <c r="F179" i="2"/>
  <c r="A179" i="2"/>
  <c r="AB179" i="2" s="1"/>
  <c r="AB178" i="2"/>
  <c r="AA178" i="2"/>
  <c r="Z178" i="2"/>
  <c r="Y178" i="2"/>
  <c r="W178" i="2"/>
  <c r="V178" i="2"/>
  <c r="U178" i="2"/>
  <c r="T178" i="2"/>
  <c r="S178" i="2"/>
  <c r="P178" i="2"/>
  <c r="Q178" i="2" s="1"/>
  <c r="J178" i="2"/>
  <c r="K178" i="2" s="1"/>
  <c r="I178" i="2"/>
  <c r="F178" i="2"/>
  <c r="A178" i="2"/>
  <c r="X178" i="2" s="1"/>
  <c r="AB177" i="2"/>
  <c r="U177" i="2"/>
  <c r="T177" i="2"/>
  <c r="S177" i="2"/>
  <c r="P177" i="2"/>
  <c r="Q177" i="2" s="1"/>
  <c r="J177" i="2"/>
  <c r="K177" i="2" s="1"/>
  <c r="I177" i="2"/>
  <c r="F177" i="2"/>
  <c r="A177" i="2"/>
  <c r="AA177" i="2" s="1"/>
  <c r="AB176" i="2"/>
  <c r="AA176" i="2"/>
  <c r="U176" i="2"/>
  <c r="T176" i="2"/>
  <c r="S176" i="2"/>
  <c r="P176" i="2"/>
  <c r="Q176" i="2" s="1"/>
  <c r="J176" i="2"/>
  <c r="K176" i="2" s="1"/>
  <c r="I176" i="2"/>
  <c r="F176" i="2"/>
  <c r="A176" i="2"/>
  <c r="AB175" i="2"/>
  <c r="AA175" i="2"/>
  <c r="Z175" i="2"/>
  <c r="Y175" i="2"/>
  <c r="X175" i="2"/>
  <c r="W175" i="2"/>
  <c r="V175" i="2"/>
  <c r="U175" i="2"/>
  <c r="T175" i="2"/>
  <c r="S175" i="2"/>
  <c r="P175" i="2"/>
  <c r="Q175" i="2" s="1"/>
  <c r="I175" i="2"/>
  <c r="J175" i="2" s="1"/>
  <c r="K175" i="2" s="1"/>
  <c r="F175" i="2"/>
  <c r="A175" i="2"/>
  <c r="AA174" i="2"/>
  <c r="V174" i="2"/>
  <c r="U174" i="2"/>
  <c r="T174" i="2"/>
  <c r="S174" i="2"/>
  <c r="P174" i="2"/>
  <c r="Q174" i="2" s="1"/>
  <c r="I174" i="2"/>
  <c r="J174" i="2" s="1"/>
  <c r="K174" i="2" s="1"/>
  <c r="F174" i="2"/>
  <c r="A174" i="2"/>
  <c r="V173" i="2"/>
  <c r="U173" i="2"/>
  <c r="T173" i="2"/>
  <c r="S173" i="2"/>
  <c r="P173" i="2"/>
  <c r="Q173" i="2" s="1"/>
  <c r="I173" i="2"/>
  <c r="J173" i="2" s="1"/>
  <c r="K173" i="2" s="1"/>
  <c r="F173" i="2"/>
  <c r="A173" i="2"/>
  <c r="Y173" i="2" s="1"/>
  <c r="AB172" i="2"/>
  <c r="AA172" i="2"/>
  <c r="Z172" i="2"/>
  <c r="Y172" i="2"/>
  <c r="X172" i="2"/>
  <c r="W172" i="2"/>
  <c r="U172" i="2"/>
  <c r="T172" i="2"/>
  <c r="S172" i="2"/>
  <c r="P172" i="2"/>
  <c r="Q172" i="2" s="1"/>
  <c r="J172" i="2"/>
  <c r="K172" i="2" s="1"/>
  <c r="I172" i="2"/>
  <c r="F172" i="2"/>
  <c r="A172" i="2"/>
  <c r="V172" i="2" s="1"/>
  <c r="U171" i="2"/>
  <c r="T171" i="2"/>
  <c r="S171" i="2"/>
  <c r="P171" i="2"/>
  <c r="Q171" i="2" s="1"/>
  <c r="J171" i="2"/>
  <c r="K171" i="2" s="1"/>
  <c r="I171" i="2"/>
  <c r="F171" i="2"/>
  <c r="A171" i="2"/>
  <c r="AB171" i="2" s="1"/>
  <c r="AB170" i="2"/>
  <c r="AA170" i="2"/>
  <c r="Z170" i="2"/>
  <c r="Y170" i="2"/>
  <c r="X170" i="2"/>
  <c r="W170" i="2"/>
  <c r="V170" i="2"/>
  <c r="U170" i="2"/>
  <c r="T170" i="2"/>
  <c r="S170" i="2"/>
  <c r="P170" i="2"/>
  <c r="Q170" i="2" s="1"/>
  <c r="J170" i="2"/>
  <c r="K170" i="2" s="1"/>
  <c r="I170" i="2"/>
  <c r="F170" i="2"/>
  <c r="A170" i="2"/>
  <c r="X169" i="2"/>
  <c r="U169" i="2"/>
  <c r="T169" i="2"/>
  <c r="S169" i="2"/>
  <c r="P169" i="2"/>
  <c r="Q169" i="2" s="1"/>
  <c r="J169" i="2"/>
  <c r="K169" i="2" s="1"/>
  <c r="I169" i="2"/>
  <c r="F169" i="2"/>
  <c r="A169" i="2"/>
  <c r="AB169" i="2" s="1"/>
  <c r="AB168" i="2"/>
  <c r="AA168" i="2"/>
  <c r="W168" i="2"/>
  <c r="U168" i="2"/>
  <c r="T168" i="2"/>
  <c r="S168" i="2"/>
  <c r="P168" i="2"/>
  <c r="Q168" i="2" s="1"/>
  <c r="I168" i="2"/>
  <c r="J168" i="2" s="1"/>
  <c r="K168" i="2" s="1"/>
  <c r="F168" i="2"/>
  <c r="A168" i="2"/>
  <c r="Y167" i="2"/>
  <c r="U167" i="2"/>
  <c r="T167" i="2"/>
  <c r="S167" i="2"/>
  <c r="P167" i="2"/>
  <c r="Q167" i="2" s="1"/>
  <c r="I167" i="2"/>
  <c r="J167" i="2" s="1"/>
  <c r="K167" i="2" s="1"/>
  <c r="F167" i="2"/>
  <c r="A167" i="2"/>
  <c r="X167" i="2" s="1"/>
  <c r="W166" i="2"/>
  <c r="U166" i="2"/>
  <c r="T166" i="2"/>
  <c r="S166" i="2"/>
  <c r="P166" i="2"/>
  <c r="Q166" i="2" s="1"/>
  <c r="J166" i="2"/>
  <c r="K166" i="2" s="1"/>
  <c r="I166" i="2"/>
  <c r="F166" i="2"/>
  <c r="A166" i="2"/>
  <c r="U165" i="2"/>
  <c r="T165" i="2"/>
  <c r="S165" i="2"/>
  <c r="P165" i="2"/>
  <c r="Q165" i="2" s="1"/>
  <c r="I165" i="2"/>
  <c r="J165" i="2" s="1"/>
  <c r="K165" i="2" s="1"/>
  <c r="F165" i="2"/>
  <c r="A165" i="2"/>
  <c r="Z165" i="2" s="1"/>
  <c r="Z164" i="2"/>
  <c r="Y164" i="2"/>
  <c r="X164" i="2"/>
  <c r="W164" i="2"/>
  <c r="V164" i="2"/>
  <c r="U164" i="2"/>
  <c r="T164" i="2"/>
  <c r="S164" i="2"/>
  <c r="P164" i="2"/>
  <c r="Q164" i="2" s="1"/>
  <c r="I164" i="2"/>
  <c r="J164" i="2" s="1"/>
  <c r="K164" i="2" s="1"/>
  <c r="F164" i="2"/>
  <c r="A164" i="2"/>
  <c r="U163" i="2"/>
  <c r="T163" i="2"/>
  <c r="S163" i="2"/>
  <c r="P163" i="2"/>
  <c r="Q163" i="2" s="1"/>
  <c r="I163" i="2"/>
  <c r="J163" i="2" s="1"/>
  <c r="K163" i="2" s="1"/>
  <c r="F163" i="2"/>
  <c r="A163" i="2"/>
  <c r="AB163" i="2" s="1"/>
  <c r="AB162" i="2"/>
  <c r="AA162" i="2"/>
  <c r="Z162" i="2"/>
  <c r="Y162" i="2"/>
  <c r="X162" i="2"/>
  <c r="W162" i="2"/>
  <c r="V162" i="2"/>
  <c r="U162" i="2"/>
  <c r="T162" i="2"/>
  <c r="S162" i="2"/>
  <c r="P162" i="2"/>
  <c r="Q162" i="2" s="1"/>
  <c r="I162" i="2"/>
  <c r="J162" i="2" s="1"/>
  <c r="K162" i="2" s="1"/>
  <c r="F162" i="2"/>
  <c r="A162" i="2"/>
  <c r="X161" i="2"/>
  <c r="U161" i="2"/>
  <c r="T161" i="2"/>
  <c r="S161" i="2"/>
  <c r="P161" i="2"/>
  <c r="Q161" i="2" s="1"/>
  <c r="J161" i="2"/>
  <c r="K161" i="2" s="1"/>
  <c r="I161" i="2"/>
  <c r="F161" i="2"/>
  <c r="A161" i="2"/>
  <c r="AB160" i="2"/>
  <c r="AA160" i="2"/>
  <c r="Z160" i="2"/>
  <c r="Y160" i="2"/>
  <c r="X160" i="2"/>
  <c r="W160" i="2"/>
  <c r="V160" i="2"/>
  <c r="U160" i="2"/>
  <c r="T160" i="2"/>
  <c r="S160" i="2"/>
  <c r="P160" i="2"/>
  <c r="Q160" i="2" s="1"/>
  <c r="I160" i="2"/>
  <c r="J160" i="2" s="1"/>
  <c r="K160" i="2" s="1"/>
  <c r="F160" i="2"/>
  <c r="A160" i="2"/>
  <c r="AA159" i="2"/>
  <c r="U159" i="2"/>
  <c r="T159" i="2"/>
  <c r="S159" i="2"/>
  <c r="P159" i="2"/>
  <c r="Q159" i="2" s="1"/>
  <c r="J159" i="2"/>
  <c r="K159" i="2" s="1"/>
  <c r="I159" i="2"/>
  <c r="F159" i="2"/>
  <c r="A159" i="2"/>
  <c r="AB159" i="2" s="1"/>
  <c r="AA158" i="2"/>
  <c r="W158" i="2"/>
  <c r="U158" i="2"/>
  <c r="T158" i="2"/>
  <c r="S158" i="2"/>
  <c r="P158" i="2"/>
  <c r="Q158" i="2" s="1"/>
  <c r="I158" i="2"/>
  <c r="J158" i="2" s="1"/>
  <c r="K158" i="2" s="1"/>
  <c r="F158" i="2"/>
  <c r="A158" i="2"/>
  <c r="U157" i="2"/>
  <c r="T157" i="2"/>
  <c r="S157" i="2"/>
  <c r="P157" i="2"/>
  <c r="Q157" i="2" s="1"/>
  <c r="I157" i="2"/>
  <c r="J157" i="2" s="1"/>
  <c r="K157" i="2" s="1"/>
  <c r="F157" i="2"/>
  <c r="A157" i="2"/>
  <c r="V157" i="2" s="1"/>
  <c r="Y156" i="2"/>
  <c r="V156" i="2"/>
  <c r="U156" i="2"/>
  <c r="T156" i="2"/>
  <c r="S156" i="2"/>
  <c r="P156" i="2"/>
  <c r="Q156" i="2" s="1"/>
  <c r="J156" i="2"/>
  <c r="K156" i="2" s="1"/>
  <c r="I156" i="2"/>
  <c r="F156" i="2"/>
  <c r="A156" i="2"/>
  <c r="AB155" i="2"/>
  <c r="AA155" i="2"/>
  <c r="Z155" i="2"/>
  <c r="Y155" i="2"/>
  <c r="X155" i="2"/>
  <c r="W155" i="2"/>
  <c r="V155" i="2"/>
  <c r="U155" i="2"/>
  <c r="T155" i="2"/>
  <c r="S155" i="2"/>
  <c r="P155" i="2"/>
  <c r="Q155" i="2" s="1"/>
  <c r="I155" i="2"/>
  <c r="J155" i="2" s="1"/>
  <c r="K155" i="2" s="1"/>
  <c r="F155" i="2"/>
  <c r="A155" i="2"/>
  <c r="AB154" i="2"/>
  <c r="AA154" i="2"/>
  <c r="Z154" i="2"/>
  <c r="Y154" i="2"/>
  <c r="X154" i="2"/>
  <c r="W154" i="2"/>
  <c r="V154" i="2"/>
  <c r="U154" i="2"/>
  <c r="T154" i="2"/>
  <c r="S154" i="2"/>
  <c r="P154" i="2"/>
  <c r="Q154" i="2" s="1"/>
  <c r="I154" i="2"/>
  <c r="J154" i="2" s="1"/>
  <c r="K154" i="2" s="1"/>
  <c r="F154" i="2"/>
  <c r="A154" i="2"/>
  <c r="U153" i="2"/>
  <c r="T153" i="2"/>
  <c r="S153" i="2"/>
  <c r="P153" i="2"/>
  <c r="Q153" i="2" s="1"/>
  <c r="I153" i="2"/>
  <c r="J153" i="2" s="1"/>
  <c r="K153" i="2" s="1"/>
  <c r="F153" i="2"/>
  <c r="A153" i="2"/>
  <c r="AB153" i="2" s="1"/>
  <c r="AB152" i="2"/>
  <c r="AA152" i="2"/>
  <c r="Z152" i="2"/>
  <c r="Y152" i="2"/>
  <c r="X152" i="2"/>
  <c r="W152" i="2"/>
  <c r="V152" i="2"/>
  <c r="U152" i="2"/>
  <c r="T152" i="2"/>
  <c r="S152" i="2"/>
  <c r="P152" i="2"/>
  <c r="Q152" i="2" s="1"/>
  <c r="J152" i="2"/>
  <c r="K152" i="2" s="1"/>
  <c r="I152" i="2"/>
  <c r="F152" i="2"/>
  <c r="A152" i="2"/>
  <c r="U151" i="2"/>
  <c r="T151" i="2"/>
  <c r="S151" i="2"/>
  <c r="P151" i="2"/>
  <c r="Q151" i="2" s="1"/>
  <c r="J151" i="2"/>
  <c r="K151" i="2" s="1"/>
  <c r="I151" i="2"/>
  <c r="F151" i="2"/>
  <c r="A151" i="2"/>
  <c r="AB150" i="2"/>
  <c r="Y150" i="2"/>
  <c r="W150" i="2"/>
  <c r="U150" i="2"/>
  <c r="T150" i="2"/>
  <c r="S150" i="2"/>
  <c r="P150" i="2"/>
  <c r="Q150" i="2" s="1"/>
  <c r="J150" i="2"/>
  <c r="K150" i="2" s="1"/>
  <c r="I150" i="2"/>
  <c r="F150" i="2"/>
  <c r="A150" i="2"/>
  <c r="X150" i="2" s="1"/>
  <c r="AB149" i="2"/>
  <c r="X149" i="2"/>
  <c r="U149" i="2"/>
  <c r="T149" i="2"/>
  <c r="S149" i="2"/>
  <c r="P149" i="2"/>
  <c r="Q149" i="2" s="1"/>
  <c r="I149" i="2"/>
  <c r="J149" i="2" s="1"/>
  <c r="K149" i="2" s="1"/>
  <c r="F149" i="2"/>
  <c r="A149" i="2"/>
  <c r="AA149" i="2" s="1"/>
  <c r="AB148" i="2"/>
  <c r="AA148" i="2"/>
  <c r="Y148" i="2"/>
  <c r="U148" i="2"/>
  <c r="T148" i="2"/>
  <c r="S148" i="2"/>
  <c r="P148" i="2"/>
  <c r="Q148" i="2" s="1"/>
  <c r="I148" i="2"/>
  <c r="J148" i="2" s="1"/>
  <c r="K148" i="2" s="1"/>
  <c r="F148" i="2"/>
  <c r="A148" i="2"/>
  <c r="AB147" i="2"/>
  <c r="AA147" i="2"/>
  <c r="Z147" i="2"/>
  <c r="Y147" i="2"/>
  <c r="X147" i="2"/>
  <c r="W147" i="2"/>
  <c r="V147" i="2"/>
  <c r="U147" i="2"/>
  <c r="T147" i="2"/>
  <c r="S147" i="2"/>
  <c r="P147" i="2"/>
  <c r="Q147" i="2" s="1"/>
  <c r="I147" i="2"/>
  <c r="J147" i="2" s="1"/>
  <c r="K147" i="2" s="1"/>
  <c r="F147" i="2"/>
  <c r="A147" i="2"/>
  <c r="AA146" i="2"/>
  <c r="X146" i="2"/>
  <c r="W146" i="2"/>
  <c r="V146" i="2"/>
  <c r="U146" i="2"/>
  <c r="T146" i="2"/>
  <c r="S146" i="2"/>
  <c r="Q146" i="2"/>
  <c r="P146" i="2"/>
  <c r="J146" i="2"/>
  <c r="K146" i="2" s="1"/>
  <c r="I146" i="2"/>
  <c r="F146" i="2"/>
  <c r="A146" i="2"/>
  <c r="W145" i="2"/>
  <c r="V145" i="2"/>
  <c r="U145" i="2"/>
  <c r="T145" i="2"/>
  <c r="S145" i="2"/>
  <c r="P145" i="2"/>
  <c r="Q145" i="2" s="1"/>
  <c r="I145" i="2"/>
  <c r="J145" i="2" s="1"/>
  <c r="K145" i="2" s="1"/>
  <c r="F145" i="2"/>
  <c r="A145" i="2"/>
  <c r="Y145" i="2" s="1"/>
  <c r="AB144" i="2"/>
  <c r="Z144" i="2"/>
  <c r="X144" i="2"/>
  <c r="W144" i="2"/>
  <c r="V144" i="2"/>
  <c r="U144" i="2"/>
  <c r="T144" i="2"/>
  <c r="S144" i="2"/>
  <c r="P144" i="2"/>
  <c r="Q144" i="2" s="1"/>
  <c r="J144" i="2"/>
  <c r="K144" i="2" s="1"/>
  <c r="I144" i="2"/>
  <c r="F144" i="2"/>
  <c r="A144" i="2"/>
  <c r="AA144" i="2" s="1"/>
  <c r="Z143" i="2"/>
  <c r="V143" i="2"/>
  <c r="U143" i="2"/>
  <c r="T143" i="2"/>
  <c r="S143" i="2"/>
  <c r="P143" i="2"/>
  <c r="Q143" i="2" s="1"/>
  <c r="I143" i="2"/>
  <c r="J143" i="2" s="1"/>
  <c r="K143" i="2" s="1"/>
  <c r="F143" i="2"/>
  <c r="A143" i="2"/>
  <c r="AB142" i="2"/>
  <c r="AA142" i="2"/>
  <c r="Z142" i="2"/>
  <c r="Y142" i="2"/>
  <c r="X142" i="2"/>
  <c r="W142" i="2"/>
  <c r="V142" i="2"/>
  <c r="U142" i="2"/>
  <c r="T142" i="2"/>
  <c r="S142" i="2"/>
  <c r="P142" i="2"/>
  <c r="Q142" i="2" s="1"/>
  <c r="J142" i="2"/>
  <c r="K142" i="2" s="1"/>
  <c r="I142" i="2"/>
  <c r="F142" i="2"/>
  <c r="A142" i="2"/>
  <c r="X141" i="2"/>
  <c r="U141" i="2"/>
  <c r="T141" i="2"/>
  <c r="S141" i="2"/>
  <c r="P141" i="2"/>
  <c r="Q141" i="2" s="1"/>
  <c r="I141" i="2"/>
  <c r="J141" i="2" s="1"/>
  <c r="K141" i="2" s="1"/>
  <c r="F141" i="2"/>
  <c r="A141" i="2"/>
  <c r="AB140" i="2"/>
  <c r="AA140" i="2"/>
  <c r="Z140" i="2"/>
  <c r="Y140" i="2"/>
  <c r="X140" i="2"/>
  <c r="W140" i="2"/>
  <c r="U140" i="2"/>
  <c r="T140" i="2"/>
  <c r="S140" i="2"/>
  <c r="P140" i="2"/>
  <c r="Q140" i="2" s="1"/>
  <c r="I140" i="2"/>
  <c r="J140" i="2" s="1"/>
  <c r="K140" i="2" s="1"/>
  <c r="F140" i="2"/>
  <c r="A140" i="2"/>
  <c r="V140" i="2" s="1"/>
  <c r="AB139" i="2"/>
  <c r="AA139" i="2"/>
  <c r="Z139" i="2"/>
  <c r="Y139" i="2"/>
  <c r="X139" i="2"/>
  <c r="W139" i="2"/>
  <c r="V139" i="2"/>
  <c r="U139" i="2"/>
  <c r="T139" i="2"/>
  <c r="S139" i="2"/>
  <c r="P139" i="2"/>
  <c r="Q139" i="2" s="1"/>
  <c r="I139" i="2"/>
  <c r="J139" i="2" s="1"/>
  <c r="K139" i="2" s="1"/>
  <c r="F139" i="2"/>
  <c r="A139" i="2"/>
  <c r="U138" i="2"/>
  <c r="T138" i="2"/>
  <c r="S138" i="2"/>
  <c r="P138" i="2"/>
  <c r="Q138" i="2" s="1"/>
  <c r="I138" i="2"/>
  <c r="J138" i="2" s="1"/>
  <c r="K138" i="2" s="1"/>
  <c r="F138" i="2"/>
  <c r="A138" i="2"/>
  <c r="AA138" i="2" s="1"/>
  <c r="AB137" i="2"/>
  <c r="AA137" i="2"/>
  <c r="Z137" i="2"/>
  <c r="Y137" i="2"/>
  <c r="X137" i="2"/>
  <c r="W137" i="2"/>
  <c r="U137" i="2"/>
  <c r="T137" i="2"/>
  <c r="S137" i="2"/>
  <c r="P137" i="2"/>
  <c r="Q137" i="2" s="1"/>
  <c r="I137" i="2"/>
  <c r="J137" i="2" s="1"/>
  <c r="K137" i="2" s="1"/>
  <c r="F137" i="2"/>
  <c r="A137" i="2"/>
  <c r="V137" i="2" s="1"/>
  <c r="U136" i="2"/>
  <c r="T136" i="2"/>
  <c r="S136" i="2"/>
  <c r="P136" i="2"/>
  <c r="Q136" i="2" s="1"/>
  <c r="I136" i="2"/>
  <c r="J136" i="2" s="1"/>
  <c r="K136" i="2" s="1"/>
  <c r="F136" i="2"/>
  <c r="A136" i="2"/>
  <c r="Z136" i="2" s="1"/>
  <c r="AB135" i="2"/>
  <c r="AA135" i="2"/>
  <c r="Z135" i="2"/>
  <c r="V135" i="2"/>
  <c r="U135" i="2"/>
  <c r="T135" i="2"/>
  <c r="S135" i="2"/>
  <c r="P135" i="2"/>
  <c r="Q135" i="2" s="1"/>
  <c r="I135" i="2"/>
  <c r="J135" i="2" s="1"/>
  <c r="K135" i="2" s="1"/>
  <c r="F135" i="2"/>
  <c r="A135" i="2"/>
  <c r="W135" i="2" s="1"/>
  <c r="AB134" i="2"/>
  <c r="AA134" i="2"/>
  <c r="Z134" i="2"/>
  <c r="Y134" i="2"/>
  <c r="X134" i="2"/>
  <c r="W134" i="2"/>
  <c r="V134" i="2"/>
  <c r="U134" i="2"/>
  <c r="T134" i="2"/>
  <c r="S134" i="2"/>
  <c r="P134" i="2"/>
  <c r="Q134" i="2" s="1"/>
  <c r="I134" i="2"/>
  <c r="J134" i="2" s="1"/>
  <c r="K134" i="2" s="1"/>
  <c r="F134" i="2"/>
  <c r="A134" i="2"/>
  <c r="X133" i="2"/>
  <c r="U133" i="2"/>
  <c r="T133" i="2"/>
  <c r="S133" i="2"/>
  <c r="P133" i="2"/>
  <c r="Q133" i="2" s="1"/>
  <c r="I133" i="2"/>
  <c r="J133" i="2" s="1"/>
  <c r="K133" i="2" s="1"/>
  <c r="F133" i="2"/>
  <c r="A133" i="2"/>
  <c r="AB132" i="2"/>
  <c r="AA132" i="2"/>
  <c r="Z132" i="2"/>
  <c r="Y132" i="2"/>
  <c r="X132" i="2"/>
  <c r="W132" i="2"/>
  <c r="V132" i="2"/>
  <c r="U132" i="2"/>
  <c r="T132" i="2"/>
  <c r="S132" i="2"/>
  <c r="P132" i="2"/>
  <c r="Q132" i="2" s="1"/>
  <c r="I132" i="2"/>
  <c r="J132" i="2" s="1"/>
  <c r="K132" i="2" s="1"/>
  <c r="F132" i="2"/>
  <c r="A132" i="2"/>
  <c r="AA131" i="2"/>
  <c r="Z131" i="2"/>
  <c r="Y131" i="2"/>
  <c r="X131" i="2"/>
  <c r="W131" i="2"/>
  <c r="V131" i="2"/>
  <c r="U131" i="2"/>
  <c r="T131" i="2"/>
  <c r="S131" i="2"/>
  <c r="P131" i="2"/>
  <c r="Q131" i="2" s="1"/>
  <c r="I131" i="2"/>
  <c r="J131" i="2" s="1"/>
  <c r="K131" i="2" s="1"/>
  <c r="F131" i="2"/>
  <c r="A131" i="2"/>
  <c r="AB131" i="2" s="1"/>
  <c r="Z130" i="2"/>
  <c r="W130" i="2"/>
  <c r="U130" i="2"/>
  <c r="T130" i="2"/>
  <c r="S130" i="2"/>
  <c r="P130" i="2"/>
  <c r="Q130" i="2" s="1"/>
  <c r="I130" i="2"/>
  <c r="J130" i="2" s="1"/>
  <c r="K130" i="2" s="1"/>
  <c r="F130" i="2"/>
  <c r="A130" i="2"/>
  <c r="AA129" i="2"/>
  <c r="Z129" i="2"/>
  <c r="X129" i="2"/>
  <c r="V129" i="2"/>
  <c r="U129" i="2"/>
  <c r="T129" i="2"/>
  <c r="S129" i="2"/>
  <c r="P129" i="2"/>
  <c r="Q129" i="2" s="1"/>
  <c r="I129" i="2"/>
  <c r="J129" i="2" s="1"/>
  <c r="K129" i="2" s="1"/>
  <c r="F129" i="2"/>
  <c r="A129" i="2"/>
  <c r="AB129" i="2" s="1"/>
  <c r="V128" i="2"/>
  <c r="U128" i="2"/>
  <c r="T128" i="2"/>
  <c r="S128" i="2"/>
  <c r="P128" i="2"/>
  <c r="Q128" i="2" s="1"/>
  <c r="I128" i="2"/>
  <c r="J128" i="2" s="1"/>
  <c r="K128" i="2" s="1"/>
  <c r="F128" i="2"/>
  <c r="A128" i="2"/>
  <c r="AB127" i="2"/>
  <c r="AA127" i="2"/>
  <c r="Z127" i="2"/>
  <c r="Y127" i="2"/>
  <c r="X127" i="2"/>
  <c r="W127" i="2"/>
  <c r="V127" i="2"/>
  <c r="U127" i="2"/>
  <c r="T127" i="2"/>
  <c r="S127" i="2"/>
  <c r="P127" i="2"/>
  <c r="Q127" i="2" s="1"/>
  <c r="I127" i="2"/>
  <c r="J127" i="2" s="1"/>
  <c r="K127" i="2" s="1"/>
  <c r="F127" i="2"/>
  <c r="A127" i="2"/>
  <c r="X126" i="2"/>
  <c r="W126" i="2"/>
  <c r="V126" i="2"/>
  <c r="U126" i="2"/>
  <c r="T126" i="2"/>
  <c r="S126" i="2"/>
  <c r="P126" i="2"/>
  <c r="Q126" i="2" s="1"/>
  <c r="I126" i="2"/>
  <c r="J126" i="2" s="1"/>
  <c r="K126" i="2" s="1"/>
  <c r="F126" i="2"/>
  <c r="A126" i="2"/>
  <c r="AB126" i="2" s="1"/>
  <c r="AB125" i="2"/>
  <c r="AA125" i="2"/>
  <c r="Z125" i="2"/>
  <c r="X125" i="2"/>
  <c r="U125" i="2"/>
  <c r="T125" i="2"/>
  <c r="S125" i="2"/>
  <c r="P125" i="2"/>
  <c r="Q125" i="2" s="1"/>
  <c r="I125" i="2"/>
  <c r="J125" i="2" s="1"/>
  <c r="K125" i="2" s="1"/>
  <c r="F125" i="2"/>
  <c r="A125" i="2"/>
  <c r="AB124" i="2"/>
  <c r="AA124" i="2"/>
  <c r="Z124" i="2"/>
  <c r="Y124" i="2"/>
  <c r="X124" i="2"/>
  <c r="W124" i="2"/>
  <c r="V124" i="2"/>
  <c r="U124" i="2"/>
  <c r="T124" i="2"/>
  <c r="S124" i="2"/>
  <c r="P124" i="2"/>
  <c r="Q124" i="2" s="1"/>
  <c r="J124" i="2"/>
  <c r="K124" i="2" s="1"/>
  <c r="I124" i="2"/>
  <c r="F124" i="2"/>
  <c r="A124" i="2"/>
  <c r="Z123" i="2"/>
  <c r="W123" i="2"/>
  <c r="V123" i="2"/>
  <c r="U123" i="2"/>
  <c r="T123" i="2"/>
  <c r="S123" i="2"/>
  <c r="P123" i="2"/>
  <c r="Q123" i="2" s="1"/>
  <c r="J123" i="2"/>
  <c r="K123" i="2" s="1"/>
  <c r="I123" i="2"/>
  <c r="F123" i="2"/>
  <c r="A123" i="2"/>
  <c r="Z122" i="2"/>
  <c r="Y122" i="2"/>
  <c r="X122" i="2"/>
  <c r="W122" i="2"/>
  <c r="V122" i="2"/>
  <c r="U122" i="2"/>
  <c r="T122" i="2"/>
  <c r="S122" i="2"/>
  <c r="P122" i="2"/>
  <c r="Q122" i="2" s="1"/>
  <c r="J122" i="2"/>
  <c r="K122" i="2" s="1"/>
  <c r="I122" i="2"/>
  <c r="F122" i="2"/>
  <c r="A122" i="2"/>
  <c r="AB122" i="2" s="1"/>
  <c r="U121" i="2"/>
  <c r="T121" i="2"/>
  <c r="S121" i="2"/>
  <c r="P121" i="2"/>
  <c r="Q121" i="2" s="1"/>
  <c r="I121" i="2"/>
  <c r="J121" i="2" s="1"/>
  <c r="K121" i="2" s="1"/>
  <c r="F121" i="2"/>
  <c r="A121" i="2"/>
  <c r="V121" i="2" s="1"/>
  <c r="AB120" i="2"/>
  <c r="AA120" i="2"/>
  <c r="Y120" i="2"/>
  <c r="U120" i="2"/>
  <c r="T120" i="2"/>
  <c r="S120" i="2"/>
  <c r="P120" i="2"/>
  <c r="Q120" i="2" s="1"/>
  <c r="I120" i="2"/>
  <c r="J120" i="2" s="1"/>
  <c r="K120" i="2" s="1"/>
  <c r="F120" i="2"/>
  <c r="A120" i="2"/>
  <c r="AB119" i="2"/>
  <c r="AA119" i="2"/>
  <c r="Z119" i="2"/>
  <c r="Y119" i="2"/>
  <c r="X119" i="2"/>
  <c r="W119" i="2"/>
  <c r="V119" i="2"/>
  <c r="U119" i="2"/>
  <c r="T119" i="2"/>
  <c r="S119" i="2"/>
  <c r="P119" i="2"/>
  <c r="Q119" i="2" s="1"/>
  <c r="I119" i="2"/>
  <c r="J119" i="2" s="1"/>
  <c r="K119" i="2" s="1"/>
  <c r="F119" i="2"/>
  <c r="A119" i="2"/>
  <c r="AA118" i="2"/>
  <c r="X118" i="2"/>
  <c r="U118" i="2"/>
  <c r="T118" i="2"/>
  <c r="S118" i="2"/>
  <c r="P118" i="2"/>
  <c r="Q118" i="2" s="1"/>
  <c r="I118" i="2"/>
  <c r="J118" i="2" s="1"/>
  <c r="K118" i="2" s="1"/>
  <c r="F118" i="2"/>
  <c r="A118" i="2"/>
  <c r="U117" i="2"/>
  <c r="T117" i="2"/>
  <c r="S117" i="2"/>
  <c r="P117" i="2"/>
  <c r="Q117" i="2" s="1"/>
  <c r="I117" i="2"/>
  <c r="J117" i="2" s="1"/>
  <c r="K117" i="2" s="1"/>
  <c r="F117" i="2"/>
  <c r="A117" i="2"/>
  <c r="Z117" i="2" s="1"/>
  <c r="AB116" i="2"/>
  <c r="AA116" i="2"/>
  <c r="Z116" i="2"/>
  <c r="Y116" i="2"/>
  <c r="X116" i="2"/>
  <c r="W116" i="2"/>
  <c r="V116" i="2"/>
  <c r="U116" i="2"/>
  <c r="T116" i="2"/>
  <c r="S116" i="2"/>
  <c r="P116" i="2"/>
  <c r="Q116" i="2" s="1"/>
  <c r="J116" i="2"/>
  <c r="K116" i="2" s="1"/>
  <c r="I116" i="2"/>
  <c r="F116" i="2"/>
  <c r="A116" i="2"/>
  <c r="AB115" i="2"/>
  <c r="V115" i="2"/>
  <c r="U115" i="2"/>
  <c r="T115" i="2"/>
  <c r="S115" i="2"/>
  <c r="P115" i="2"/>
  <c r="Q115" i="2" s="1"/>
  <c r="I115" i="2"/>
  <c r="J115" i="2" s="1"/>
  <c r="K115" i="2" s="1"/>
  <c r="F115" i="2"/>
  <c r="A115" i="2"/>
  <c r="AB114" i="2"/>
  <c r="AA114" i="2"/>
  <c r="Z114" i="2"/>
  <c r="Y114" i="2"/>
  <c r="X114" i="2"/>
  <c r="W114" i="2"/>
  <c r="V114" i="2"/>
  <c r="U114" i="2"/>
  <c r="T114" i="2"/>
  <c r="S114" i="2"/>
  <c r="P114" i="2"/>
  <c r="Q114" i="2" s="1"/>
  <c r="J114" i="2"/>
  <c r="K114" i="2" s="1"/>
  <c r="I114" i="2"/>
  <c r="F114" i="2"/>
  <c r="A114" i="2"/>
  <c r="Y113" i="2"/>
  <c r="W113" i="2"/>
  <c r="V113" i="2"/>
  <c r="U113" i="2"/>
  <c r="T113" i="2"/>
  <c r="S113" i="2"/>
  <c r="P113" i="2"/>
  <c r="Q113" i="2" s="1"/>
  <c r="I113" i="2"/>
  <c r="J113" i="2" s="1"/>
  <c r="K113" i="2" s="1"/>
  <c r="F113" i="2"/>
  <c r="A113" i="2"/>
  <c r="AB112" i="2"/>
  <c r="AA112" i="2"/>
  <c r="Z112" i="2"/>
  <c r="Y112" i="2"/>
  <c r="X112" i="2"/>
  <c r="W112" i="2"/>
  <c r="U112" i="2"/>
  <c r="T112" i="2"/>
  <c r="S112" i="2"/>
  <c r="P112" i="2"/>
  <c r="Q112" i="2" s="1"/>
  <c r="I112" i="2"/>
  <c r="J112" i="2" s="1"/>
  <c r="K112" i="2" s="1"/>
  <c r="F112" i="2"/>
  <c r="A112" i="2"/>
  <c r="V112" i="2" s="1"/>
  <c r="Y111" i="2"/>
  <c r="X111" i="2"/>
  <c r="W111" i="2"/>
  <c r="V111" i="2"/>
  <c r="U111" i="2"/>
  <c r="T111" i="2"/>
  <c r="S111" i="2"/>
  <c r="P111" i="2"/>
  <c r="Q111" i="2" s="1"/>
  <c r="J111" i="2"/>
  <c r="K111" i="2" s="1"/>
  <c r="I111" i="2"/>
  <c r="F111" i="2"/>
  <c r="A111" i="2"/>
  <c r="AB111" i="2" s="1"/>
  <c r="AA110" i="2"/>
  <c r="W110" i="2"/>
  <c r="U110" i="2"/>
  <c r="T110" i="2"/>
  <c r="S110" i="2"/>
  <c r="P110" i="2"/>
  <c r="Q110" i="2" s="1"/>
  <c r="I110" i="2"/>
  <c r="J110" i="2" s="1"/>
  <c r="K110" i="2" s="1"/>
  <c r="F110" i="2"/>
  <c r="A110" i="2"/>
  <c r="Z109" i="2"/>
  <c r="Y109" i="2"/>
  <c r="X109" i="2"/>
  <c r="W109" i="2"/>
  <c r="V109" i="2"/>
  <c r="U109" i="2"/>
  <c r="T109" i="2"/>
  <c r="S109" i="2"/>
  <c r="P109" i="2"/>
  <c r="Q109" i="2" s="1"/>
  <c r="I109" i="2"/>
  <c r="J109" i="2" s="1"/>
  <c r="K109" i="2" s="1"/>
  <c r="F109" i="2"/>
  <c r="A109" i="2"/>
  <c r="AB109" i="2" s="1"/>
  <c r="Z108" i="2"/>
  <c r="W108" i="2"/>
  <c r="U108" i="2"/>
  <c r="T108" i="2"/>
  <c r="S108" i="2"/>
  <c r="P108" i="2"/>
  <c r="Q108" i="2" s="1"/>
  <c r="I108" i="2"/>
  <c r="J108" i="2" s="1"/>
  <c r="K108" i="2" s="1"/>
  <c r="F108" i="2"/>
  <c r="A108" i="2"/>
  <c r="Y108" i="2" s="1"/>
  <c r="AB107" i="2"/>
  <c r="AA107" i="2"/>
  <c r="Z107" i="2"/>
  <c r="Y107" i="2"/>
  <c r="X107" i="2"/>
  <c r="V107" i="2"/>
  <c r="U107" i="2"/>
  <c r="T107" i="2"/>
  <c r="S107" i="2"/>
  <c r="P107" i="2"/>
  <c r="Q107" i="2" s="1"/>
  <c r="J107" i="2"/>
  <c r="K107" i="2" s="1"/>
  <c r="I107" i="2"/>
  <c r="F107" i="2"/>
  <c r="A107" i="2"/>
  <c r="W107" i="2" s="1"/>
  <c r="AB106" i="2"/>
  <c r="AA106" i="2"/>
  <c r="Z106" i="2"/>
  <c r="Y106" i="2"/>
  <c r="X106" i="2"/>
  <c r="W106" i="2"/>
  <c r="V106" i="2"/>
  <c r="U106" i="2"/>
  <c r="T106" i="2"/>
  <c r="S106" i="2"/>
  <c r="P106" i="2"/>
  <c r="Q106" i="2" s="1"/>
  <c r="I106" i="2"/>
  <c r="J106" i="2" s="1"/>
  <c r="K106" i="2" s="1"/>
  <c r="F106" i="2"/>
  <c r="A106" i="2"/>
  <c r="AB105" i="2"/>
  <c r="X105" i="2"/>
  <c r="U105" i="2"/>
  <c r="T105" i="2"/>
  <c r="S105" i="2"/>
  <c r="P105" i="2"/>
  <c r="Q105" i="2" s="1"/>
  <c r="I105" i="2"/>
  <c r="J105" i="2" s="1"/>
  <c r="K105" i="2" s="1"/>
  <c r="F105" i="2"/>
  <c r="A105" i="2"/>
  <c r="AB104" i="2"/>
  <c r="AA104" i="2"/>
  <c r="Z104" i="2"/>
  <c r="Y104" i="2"/>
  <c r="X104" i="2"/>
  <c r="W104" i="2"/>
  <c r="V104" i="2"/>
  <c r="U104" i="2"/>
  <c r="T104" i="2"/>
  <c r="S104" i="2"/>
  <c r="P104" i="2"/>
  <c r="Q104" i="2" s="1"/>
  <c r="J104" i="2"/>
  <c r="K104" i="2" s="1"/>
  <c r="I104" i="2"/>
  <c r="F104" i="2"/>
  <c r="A104" i="2"/>
  <c r="AA103" i="2"/>
  <c r="Z103" i="2"/>
  <c r="Y103" i="2"/>
  <c r="V103" i="2"/>
  <c r="U103" i="2"/>
  <c r="T103" i="2"/>
  <c r="S103" i="2"/>
  <c r="P103" i="2"/>
  <c r="Q103" i="2" s="1"/>
  <c r="I103" i="2"/>
  <c r="J103" i="2" s="1"/>
  <c r="K103" i="2" s="1"/>
  <c r="F103" i="2"/>
  <c r="A103" i="2"/>
  <c r="AB103" i="2" s="1"/>
  <c r="U102" i="2"/>
  <c r="T102" i="2"/>
  <c r="S102" i="2"/>
  <c r="P102" i="2"/>
  <c r="Q102" i="2" s="1"/>
  <c r="I102" i="2"/>
  <c r="J102" i="2" s="1"/>
  <c r="K102" i="2" s="1"/>
  <c r="F102" i="2"/>
  <c r="A102" i="2"/>
  <c r="AB102" i="2" s="1"/>
  <c r="AB101" i="2"/>
  <c r="AA101" i="2"/>
  <c r="Z101" i="2"/>
  <c r="Y101" i="2"/>
  <c r="X101" i="2"/>
  <c r="W101" i="2"/>
  <c r="V101" i="2"/>
  <c r="U101" i="2"/>
  <c r="T101" i="2"/>
  <c r="S101" i="2"/>
  <c r="P101" i="2"/>
  <c r="Q101" i="2" s="1"/>
  <c r="I101" i="2"/>
  <c r="J101" i="2" s="1"/>
  <c r="K101" i="2" s="1"/>
  <c r="F101" i="2"/>
  <c r="A101" i="2"/>
  <c r="U100" i="2"/>
  <c r="T100" i="2"/>
  <c r="S100" i="2"/>
  <c r="P100" i="2"/>
  <c r="Q100" i="2" s="1"/>
  <c r="J100" i="2"/>
  <c r="K100" i="2" s="1"/>
  <c r="I100" i="2"/>
  <c r="F100" i="2"/>
  <c r="A100" i="2"/>
  <c r="AB99" i="2"/>
  <c r="AA99" i="2"/>
  <c r="Z99" i="2"/>
  <c r="Y99" i="2"/>
  <c r="X99" i="2"/>
  <c r="W99" i="2"/>
  <c r="V99" i="2"/>
  <c r="U99" i="2"/>
  <c r="T99" i="2"/>
  <c r="S99" i="2"/>
  <c r="P99" i="2"/>
  <c r="Q99" i="2" s="1"/>
  <c r="I99" i="2"/>
  <c r="J99" i="2" s="1"/>
  <c r="K99" i="2" s="1"/>
  <c r="F99" i="2"/>
  <c r="A99" i="2"/>
  <c r="U98" i="2"/>
  <c r="T98" i="2"/>
  <c r="S98" i="2"/>
  <c r="P98" i="2"/>
  <c r="Q98" i="2" s="1"/>
  <c r="I98" i="2"/>
  <c r="J98" i="2" s="1"/>
  <c r="K98" i="2" s="1"/>
  <c r="F98" i="2"/>
  <c r="A98" i="2"/>
  <c r="AA98" i="2" s="1"/>
  <c r="AB97" i="2"/>
  <c r="AA97" i="2"/>
  <c r="Z97" i="2"/>
  <c r="X97" i="2"/>
  <c r="U97" i="2"/>
  <c r="T97" i="2"/>
  <c r="S97" i="2"/>
  <c r="P97" i="2"/>
  <c r="Q97" i="2" s="1"/>
  <c r="J97" i="2"/>
  <c r="K97" i="2" s="1"/>
  <c r="I97" i="2"/>
  <c r="F97" i="2"/>
  <c r="A97" i="2"/>
  <c r="AB96" i="2"/>
  <c r="AA96" i="2"/>
  <c r="Z96" i="2"/>
  <c r="Y96" i="2"/>
  <c r="X96" i="2"/>
  <c r="W96" i="2"/>
  <c r="V96" i="2"/>
  <c r="U96" i="2"/>
  <c r="T96" i="2"/>
  <c r="S96" i="2"/>
  <c r="P96" i="2"/>
  <c r="Q96" i="2" s="1"/>
  <c r="J96" i="2"/>
  <c r="K96" i="2" s="1"/>
  <c r="I96" i="2"/>
  <c r="F96" i="2"/>
  <c r="A96" i="2"/>
  <c r="Z95" i="2"/>
  <c r="W95" i="2"/>
  <c r="V95" i="2"/>
  <c r="U95" i="2"/>
  <c r="T95" i="2"/>
  <c r="S95" i="2"/>
  <c r="P95" i="2"/>
  <c r="Q95" i="2" s="1"/>
  <c r="I95" i="2"/>
  <c r="J95" i="2" s="1"/>
  <c r="K95" i="2" s="1"/>
  <c r="F95" i="2"/>
  <c r="A95" i="2"/>
  <c r="Z94" i="2"/>
  <c r="Y94" i="2"/>
  <c r="X94" i="2"/>
  <c r="W94" i="2"/>
  <c r="V94" i="2"/>
  <c r="U94" i="2"/>
  <c r="T94" i="2"/>
  <c r="S94" i="2"/>
  <c r="P94" i="2"/>
  <c r="Q94" i="2" s="1"/>
  <c r="J94" i="2"/>
  <c r="K94" i="2" s="1"/>
  <c r="I94" i="2"/>
  <c r="F94" i="2"/>
  <c r="A94" i="2"/>
  <c r="AB94" i="2" s="1"/>
  <c r="AA93" i="2"/>
  <c r="U93" i="2"/>
  <c r="T93" i="2"/>
  <c r="S93" i="2"/>
  <c r="P93" i="2"/>
  <c r="Q93" i="2" s="1"/>
  <c r="J93" i="2"/>
  <c r="K93" i="2" s="1"/>
  <c r="I93" i="2"/>
  <c r="F93" i="2"/>
  <c r="A93" i="2"/>
  <c r="AB93" i="2" s="1"/>
  <c r="AB92" i="2"/>
  <c r="AA92" i="2"/>
  <c r="Y92" i="2"/>
  <c r="U92" i="2"/>
  <c r="T92" i="2"/>
  <c r="S92" i="2"/>
  <c r="P92" i="2"/>
  <c r="Q92" i="2" s="1"/>
  <c r="I92" i="2"/>
  <c r="J92" i="2" s="1"/>
  <c r="K92" i="2" s="1"/>
  <c r="F92" i="2"/>
  <c r="A92" i="2"/>
  <c r="AB91" i="2"/>
  <c r="AA91" i="2"/>
  <c r="Z91" i="2"/>
  <c r="Y91" i="2"/>
  <c r="X91" i="2"/>
  <c r="W91" i="2"/>
  <c r="V91" i="2"/>
  <c r="U91" i="2"/>
  <c r="T91" i="2"/>
  <c r="S91" i="2"/>
  <c r="P91" i="2"/>
  <c r="Q91" i="2" s="1"/>
  <c r="I91" i="2"/>
  <c r="J91" i="2" s="1"/>
  <c r="K91" i="2" s="1"/>
  <c r="F91" i="2"/>
  <c r="A91" i="2"/>
  <c r="AA90" i="2"/>
  <c r="X90" i="2"/>
  <c r="W90" i="2"/>
  <c r="V90" i="2"/>
  <c r="U90" i="2"/>
  <c r="T90" i="2"/>
  <c r="S90" i="2"/>
  <c r="P90" i="2"/>
  <c r="Q90" i="2" s="1"/>
  <c r="I90" i="2"/>
  <c r="J90" i="2" s="1"/>
  <c r="K90" i="2" s="1"/>
  <c r="F90" i="2"/>
  <c r="A90" i="2"/>
  <c r="U89" i="2"/>
  <c r="T89" i="2"/>
  <c r="S89" i="2"/>
  <c r="P89" i="2"/>
  <c r="Q89" i="2" s="1"/>
  <c r="I89" i="2"/>
  <c r="J89" i="2" s="1"/>
  <c r="K89" i="2" s="1"/>
  <c r="F89" i="2"/>
  <c r="A89" i="2"/>
  <c r="X89" i="2" s="1"/>
  <c r="AB88" i="2"/>
  <c r="AA88" i="2"/>
  <c r="Z88" i="2"/>
  <c r="Y88" i="2"/>
  <c r="X88" i="2"/>
  <c r="W88" i="2"/>
  <c r="V88" i="2"/>
  <c r="U88" i="2"/>
  <c r="T88" i="2"/>
  <c r="S88" i="2"/>
  <c r="P88" i="2"/>
  <c r="Q88" i="2" s="1"/>
  <c r="I88" i="2"/>
  <c r="J88" i="2" s="1"/>
  <c r="K88" i="2" s="1"/>
  <c r="F88" i="2"/>
  <c r="A88" i="2"/>
  <c r="U87" i="2"/>
  <c r="T87" i="2"/>
  <c r="S87" i="2"/>
  <c r="P87" i="2"/>
  <c r="Q87" i="2" s="1"/>
  <c r="I87" i="2"/>
  <c r="J87" i="2" s="1"/>
  <c r="K87" i="2" s="1"/>
  <c r="F87" i="2"/>
  <c r="A87" i="2"/>
  <c r="AB86" i="2"/>
  <c r="AA86" i="2"/>
  <c r="Z86" i="2"/>
  <c r="Y86" i="2"/>
  <c r="X86" i="2"/>
  <c r="W86" i="2"/>
  <c r="V86" i="2"/>
  <c r="U86" i="2"/>
  <c r="T86" i="2"/>
  <c r="S86" i="2"/>
  <c r="P86" i="2"/>
  <c r="Q86" i="2" s="1"/>
  <c r="J86" i="2"/>
  <c r="K86" i="2" s="1"/>
  <c r="I86" i="2"/>
  <c r="F86" i="2"/>
  <c r="A86" i="2"/>
  <c r="U85" i="2"/>
  <c r="T85" i="2"/>
  <c r="S85" i="2"/>
  <c r="P85" i="2"/>
  <c r="Q85" i="2" s="1"/>
  <c r="J85" i="2"/>
  <c r="K85" i="2" s="1"/>
  <c r="I85" i="2"/>
  <c r="F85" i="2"/>
  <c r="A85" i="2"/>
  <c r="AB84" i="2"/>
  <c r="AA84" i="2"/>
  <c r="Z84" i="2"/>
  <c r="Y84" i="2"/>
  <c r="X84" i="2"/>
  <c r="W84" i="2"/>
  <c r="U84" i="2"/>
  <c r="T84" i="2"/>
  <c r="S84" i="2"/>
  <c r="P84" i="2"/>
  <c r="Q84" i="2" s="1"/>
  <c r="I84" i="2"/>
  <c r="J84" i="2" s="1"/>
  <c r="K84" i="2" s="1"/>
  <c r="F84" i="2"/>
  <c r="A84" i="2"/>
  <c r="V84" i="2" s="1"/>
  <c r="W83" i="2"/>
  <c r="V83" i="2"/>
  <c r="U83" i="2"/>
  <c r="T83" i="2"/>
  <c r="S83" i="2"/>
  <c r="P83" i="2"/>
  <c r="Q83" i="2" s="1"/>
  <c r="I83" i="2"/>
  <c r="J83" i="2" s="1"/>
  <c r="K83" i="2" s="1"/>
  <c r="F83" i="2"/>
  <c r="A83" i="2"/>
  <c r="AB83" i="2" s="1"/>
  <c r="AA82" i="2"/>
  <c r="W82" i="2"/>
  <c r="U82" i="2"/>
  <c r="T82" i="2"/>
  <c r="S82" i="2"/>
  <c r="P82" i="2"/>
  <c r="Q82" i="2" s="1"/>
  <c r="J82" i="2"/>
  <c r="K82" i="2" s="1"/>
  <c r="I82" i="2"/>
  <c r="F82" i="2"/>
  <c r="A82" i="2"/>
  <c r="X81" i="2"/>
  <c r="W81" i="2"/>
  <c r="V81" i="2"/>
  <c r="U81" i="2"/>
  <c r="T81" i="2"/>
  <c r="S81" i="2"/>
  <c r="P81" i="2"/>
  <c r="Q81" i="2" s="1"/>
  <c r="J81" i="2"/>
  <c r="K81" i="2" s="1"/>
  <c r="I81" i="2"/>
  <c r="F81" i="2"/>
  <c r="A81" i="2"/>
  <c r="AB81" i="2" s="1"/>
  <c r="Z80" i="2"/>
  <c r="Y80" i="2"/>
  <c r="X80" i="2"/>
  <c r="W80" i="2"/>
  <c r="V80" i="2"/>
  <c r="U80" i="2"/>
  <c r="T80" i="2"/>
  <c r="S80" i="2"/>
  <c r="P80" i="2"/>
  <c r="Q80" i="2" s="1"/>
  <c r="J80" i="2"/>
  <c r="K80" i="2" s="1"/>
  <c r="I80" i="2"/>
  <c r="F80" i="2"/>
  <c r="A80" i="2"/>
  <c r="Z79" i="2"/>
  <c r="Y79" i="2"/>
  <c r="X79" i="2"/>
  <c r="V79" i="2"/>
  <c r="U79" i="2"/>
  <c r="T79" i="2"/>
  <c r="S79" i="2"/>
  <c r="P79" i="2"/>
  <c r="Q79" i="2" s="1"/>
  <c r="I79" i="2"/>
  <c r="J79" i="2" s="1"/>
  <c r="K79" i="2" s="1"/>
  <c r="F79" i="2"/>
  <c r="A79" i="2"/>
  <c r="W79" i="2" s="1"/>
  <c r="AB78" i="2"/>
  <c r="AA78" i="2"/>
  <c r="Z78" i="2"/>
  <c r="Y78" i="2"/>
  <c r="X78" i="2"/>
  <c r="W78" i="2"/>
  <c r="V78" i="2"/>
  <c r="U78" i="2"/>
  <c r="T78" i="2"/>
  <c r="S78" i="2"/>
  <c r="P78" i="2"/>
  <c r="Q78" i="2" s="1"/>
  <c r="I78" i="2"/>
  <c r="J78" i="2" s="1"/>
  <c r="K78" i="2" s="1"/>
  <c r="F78" i="2"/>
  <c r="A78" i="2"/>
  <c r="AB77" i="2"/>
  <c r="X77" i="2"/>
  <c r="U77" i="2"/>
  <c r="T77" i="2"/>
  <c r="S77" i="2"/>
  <c r="P77" i="2"/>
  <c r="Q77" i="2" s="1"/>
  <c r="J77" i="2"/>
  <c r="K77" i="2" s="1"/>
  <c r="I77" i="2"/>
  <c r="F77" i="2"/>
  <c r="A77" i="2"/>
  <c r="AB76" i="2"/>
  <c r="AA76" i="2"/>
  <c r="Z76" i="2"/>
  <c r="Y76" i="2"/>
  <c r="X76" i="2"/>
  <c r="W76" i="2"/>
  <c r="V76" i="2"/>
  <c r="U76" i="2"/>
  <c r="T76" i="2"/>
  <c r="S76" i="2"/>
  <c r="P76" i="2"/>
  <c r="Q76" i="2" s="1"/>
  <c r="J76" i="2"/>
  <c r="K76" i="2" s="1"/>
  <c r="I76" i="2"/>
  <c r="F76" i="2"/>
  <c r="A76" i="2"/>
  <c r="AA75" i="2"/>
  <c r="Z75" i="2"/>
  <c r="Y75" i="2"/>
  <c r="V75" i="2"/>
  <c r="U75" i="2"/>
  <c r="T75" i="2"/>
  <c r="S75" i="2"/>
  <c r="P75" i="2"/>
  <c r="Q75" i="2" s="1"/>
  <c r="I75" i="2"/>
  <c r="J75" i="2" s="1"/>
  <c r="K75" i="2" s="1"/>
  <c r="F75" i="2"/>
  <c r="A75" i="2"/>
  <c r="AB75" i="2" s="1"/>
  <c r="U74" i="2"/>
  <c r="T74" i="2"/>
  <c r="S74" i="2"/>
  <c r="P74" i="2"/>
  <c r="Q74" i="2" s="1"/>
  <c r="I74" i="2"/>
  <c r="J74" i="2" s="1"/>
  <c r="K74" i="2" s="1"/>
  <c r="F74" i="2"/>
  <c r="A74" i="2"/>
  <c r="AB74" i="2" s="1"/>
  <c r="AB73" i="2"/>
  <c r="AA73" i="2"/>
  <c r="Z73" i="2"/>
  <c r="Y73" i="2"/>
  <c r="X73" i="2"/>
  <c r="W73" i="2"/>
  <c r="V73" i="2"/>
  <c r="U73" i="2"/>
  <c r="T73" i="2"/>
  <c r="S73" i="2"/>
  <c r="P73" i="2"/>
  <c r="Q73" i="2" s="1"/>
  <c r="I73" i="2"/>
  <c r="J73" i="2" s="1"/>
  <c r="K73" i="2" s="1"/>
  <c r="F73" i="2"/>
  <c r="A73" i="2"/>
  <c r="U72" i="2"/>
  <c r="T72" i="2"/>
  <c r="S72" i="2"/>
  <c r="P72" i="2"/>
  <c r="Q72" i="2" s="1"/>
  <c r="I72" i="2"/>
  <c r="J72" i="2" s="1"/>
  <c r="K72" i="2" s="1"/>
  <c r="F72" i="2"/>
  <c r="A72" i="2"/>
  <c r="AB71" i="2"/>
  <c r="AA71" i="2"/>
  <c r="Z71" i="2"/>
  <c r="Y71" i="2"/>
  <c r="X71" i="2"/>
  <c r="W71" i="2"/>
  <c r="V71" i="2"/>
  <c r="U71" i="2"/>
  <c r="T71" i="2"/>
  <c r="S71" i="2"/>
  <c r="P71" i="2"/>
  <c r="Q71" i="2" s="1"/>
  <c r="I71" i="2"/>
  <c r="J71" i="2" s="1"/>
  <c r="K71" i="2" s="1"/>
  <c r="F71" i="2"/>
  <c r="A71" i="2"/>
  <c r="U70" i="2"/>
  <c r="T70" i="2"/>
  <c r="S70" i="2"/>
  <c r="P70" i="2"/>
  <c r="Q70" i="2" s="1"/>
  <c r="I70" i="2"/>
  <c r="J70" i="2" s="1"/>
  <c r="K70" i="2" s="1"/>
  <c r="F70" i="2"/>
  <c r="A70" i="2"/>
  <c r="AB70" i="2" s="1"/>
  <c r="AB69" i="2"/>
  <c r="AA69" i="2"/>
  <c r="Z69" i="2"/>
  <c r="X69" i="2"/>
  <c r="U69" i="2"/>
  <c r="T69" i="2"/>
  <c r="S69" i="2"/>
  <c r="P69" i="2"/>
  <c r="Q69" i="2" s="1"/>
  <c r="J69" i="2"/>
  <c r="K69" i="2" s="1"/>
  <c r="I69" i="2"/>
  <c r="F69" i="2"/>
  <c r="A69" i="2"/>
  <c r="AB68" i="2"/>
  <c r="AA68" i="2"/>
  <c r="Z68" i="2"/>
  <c r="Y68" i="2"/>
  <c r="X68" i="2"/>
  <c r="W68" i="2"/>
  <c r="V68" i="2"/>
  <c r="U68" i="2"/>
  <c r="T68" i="2"/>
  <c r="S68" i="2"/>
  <c r="P68" i="2"/>
  <c r="Q68" i="2" s="1"/>
  <c r="J68" i="2"/>
  <c r="K68" i="2" s="1"/>
  <c r="I68" i="2"/>
  <c r="F68" i="2"/>
  <c r="A68" i="2"/>
  <c r="Z67" i="2"/>
  <c r="W67" i="2"/>
  <c r="V67" i="2"/>
  <c r="U67" i="2"/>
  <c r="T67" i="2"/>
  <c r="S67" i="2"/>
  <c r="P67" i="2"/>
  <c r="Q67" i="2" s="1"/>
  <c r="I67" i="2"/>
  <c r="J67" i="2" s="1"/>
  <c r="K67" i="2" s="1"/>
  <c r="F67" i="2"/>
  <c r="A67" i="2"/>
  <c r="Z66" i="2"/>
  <c r="Y66" i="2"/>
  <c r="X66" i="2"/>
  <c r="W66" i="2"/>
  <c r="V66" i="2"/>
  <c r="U66" i="2"/>
  <c r="T66" i="2"/>
  <c r="S66" i="2"/>
  <c r="P66" i="2"/>
  <c r="Q66" i="2" s="1"/>
  <c r="J66" i="2"/>
  <c r="K66" i="2" s="1"/>
  <c r="I66" i="2"/>
  <c r="F66" i="2"/>
  <c r="A66" i="2"/>
  <c r="AB66" i="2" s="1"/>
  <c r="U65" i="2"/>
  <c r="T65" i="2"/>
  <c r="S65" i="2"/>
  <c r="P65" i="2"/>
  <c r="Q65" i="2" s="1"/>
  <c r="I65" i="2"/>
  <c r="J65" i="2" s="1"/>
  <c r="K65" i="2" s="1"/>
  <c r="F65" i="2"/>
  <c r="A65" i="2"/>
  <c r="AB65" i="2" s="1"/>
  <c r="AB64" i="2"/>
  <c r="AA64" i="2"/>
  <c r="Y64" i="2"/>
  <c r="U64" i="2"/>
  <c r="T64" i="2"/>
  <c r="S64" i="2"/>
  <c r="P64" i="2"/>
  <c r="Q64" i="2" s="1"/>
  <c r="J64" i="2"/>
  <c r="K64" i="2" s="1"/>
  <c r="I64" i="2"/>
  <c r="F64" i="2"/>
  <c r="A64" i="2"/>
  <c r="AB63" i="2"/>
  <c r="AA63" i="2"/>
  <c r="Z63" i="2"/>
  <c r="Y63" i="2"/>
  <c r="X63" i="2"/>
  <c r="W63" i="2"/>
  <c r="V63" i="2"/>
  <c r="U63" i="2"/>
  <c r="T63" i="2"/>
  <c r="S63" i="2"/>
  <c r="P63" i="2"/>
  <c r="Q63" i="2" s="1"/>
  <c r="I63" i="2"/>
  <c r="J63" i="2" s="1"/>
  <c r="K63" i="2" s="1"/>
  <c r="F63" i="2"/>
  <c r="A63" i="2"/>
  <c r="AA62" i="2"/>
  <c r="X62" i="2"/>
  <c r="W62" i="2"/>
  <c r="U62" i="2"/>
  <c r="T62" i="2"/>
  <c r="S62" i="2"/>
  <c r="P62" i="2"/>
  <c r="Q62" i="2" s="1"/>
  <c r="J62" i="2"/>
  <c r="K62" i="2" s="1"/>
  <c r="I62" i="2"/>
  <c r="F62" i="2"/>
  <c r="A62" i="2"/>
  <c r="U61" i="2"/>
  <c r="T61" i="2"/>
  <c r="S61" i="2"/>
  <c r="P61" i="2"/>
  <c r="Q61" i="2" s="1"/>
  <c r="I61" i="2"/>
  <c r="J61" i="2" s="1"/>
  <c r="K61" i="2" s="1"/>
  <c r="F61" i="2"/>
  <c r="A61" i="2"/>
  <c r="Y61" i="2" s="1"/>
  <c r="AB60" i="2"/>
  <c r="AA60" i="2"/>
  <c r="Z60" i="2"/>
  <c r="Y60" i="2"/>
  <c r="X60" i="2"/>
  <c r="W60" i="2"/>
  <c r="V60" i="2"/>
  <c r="U60" i="2"/>
  <c r="T60" i="2"/>
  <c r="S60" i="2"/>
  <c r="P60" i="2"/>
  <c r="Q60" i="2" s="1"/>
  <c r="I60" i="2"/>
  <c r="J60" i="2" s="1"/>
  <c r="K60" i="2" s="1"/>
  <c r="F60" i="2"/>
  <c r="A60" i="2"/>
  <c r="Z59" i="2"/>
  <c r="U59" i="2"/>
  <c r="T59" i="2"/>
  <c r="S59" i="2"/>
  <c r="P59" i="2"/>
  <c r="Q59" i="2" s="1"/>
  <c r="I59" i="2"/>
  <c r="J59" i="2" s="1"/>
  <c r="K59" i="2" s="1"/>
  <c r="F59" i="2"/>
  <c r="A59" i="2"/>
  <c r="AB58" i="2"/>
  <c r="AA58" i="2"/>
  <c r="Z58" i="2"/>
  <c r="Y58" i="2"/>
  <c r="X58" i="2"/>
  <c r="W58" i="2"/>
  <c r="V58" i="2"/>
  <c r="U58" i="2"/>
  <c r="T58" i="2"/>
  <c r="S58" i="2"/>
  <c r="P58" i="2"/>
  <c r="Q58" i="2" s="1"/>
  <c r="J58" i="2"/>
  <c r="K58" i="2" s="1"/>
  <c r="I58" i="2"/>
  <c r="F58" i="2"/>
  <c r="A58" i="2"/>
  <c r="U57" i="2"/>
  <c r="T57" i="2"/>
  <c r="S57" i="2"/>
  <c r="P57" i="2"/>
  <c r="Q57" i="2" s="1"/>
  <c r="I57" i="2"/>
  <c r="J57" i="2" s="1"/>
  <c r="K57" i="2" s="1"/>
  <c r="F57" i="2"/>
  <c r="A57" i="2"/>
  <c r="AB56" i="2"/>
  <c r="AA56" i="2"/>
  <c r="Z56" i="2"/>
  <c r="Y56" i="2"/>
  <c r="X56" i="2"/>
  <c r="W56" i="2"/>
  <c r="U56" i="2"/>
  <c r="T56" i="2"/>
  <c r="S56" i="2"/>
  <c r="P56" i="2"/>
  <c r="Q56" i="2" s="1"/>
  <c r="I56" i="2"/>
  <c r="J56" i="2" s="1"/>
  <c r="K56" i="2" s="1"/>
  <c r="F56" i="2"/>
  <c r="A56" i="2"/>
  <c r="V56" i="2" s="1"/>
  <c r="X55" i="2"/>
  <c r="W55" i="2"/>
  <c r="V55" i="2"/>
  <c r="U55" i="2"/>
  <c r="T55" i="2"/>
  <c r="S55" i="2"/>
  <c r="P55" i="2"/>
  <c r="Q55" i="2" s="1"/>
  <c r="I55" i="2"/>
  <c r="J55" i="2" s="1"/>
  <c r="K55" i="2" s="1"/>
  <c r="F55" i="2"/>
  <c r="A55" i="2"/>
  <c r="AB55" i="2" s="1"/>
  <c r="AA54" i="2"/>
  <c r="W54" i="2"/>
  <c r="U54" i="2"/>
  <c r="T54" i="2"/>
  <c r="S54" i="2"/>
  <c r="P54" i="2"/>
  <c r="Q54" i="2" s="1"/>
  <c r="I54" i="2"/>
  <c r="J54" i="2" s="1"/>
  <c r="K54" i="2" s="1"/>
  <c r="F54" i="2"/>
  <c r="A54" i="2"/>
  <c r="Y53" i="2"/>
  <c r="X53" i="2"/>
  <c r="W53" i="2"/>
  <c r="V53" i="2"/>
  <c r="U53" i="2"/>
  <c r="T53" i="2"/>
  <c r="S53" i="2"/>
  <c r="P53" i="2"/>
  <c r="Q53" i="2" s="1"/>
  <c r="J53" i="2"/>
  <c r="K53" i="2" s="1"/>
  <c r="I53" i="2"/>
  <c r="F53" i="2"/>
  <c r="A53" i="2"/>
  <c r="AB53" i="2" s="1"/>
  <c r="Z52" i="2"/>
  <c r="Y52" i="2"/>
  <c r="X52" i="2"/>
  <c r="W52" i="2"/>
  <c r="U52" i="2"/>
  <c r="T52" i="2"/>
  <c r="S52" i="2"/>
  <c r="P52" i="2"/>
  <c r="Q52" i="2" s="1"/>
  <c r="I52" i="2"/>
  <c r="J52" i="2" s="1"/>
  <c r="K52" i="2" s="1"/>
  <c r="F52" i="2"/>
  <c r="A52" i="2"/>
  <c r="V52" i="2" s="1"/>
  <c r="AB51" i="2"/>
  <c r="AA51" i="2"/>
  <c r="Z51" i="2"/>
  <c r="Y51" i="2"/>
  <c r="X51" i="2"/>
  <c r="V51" i="2"/>
  <c r="U51" i="2"/>
  <c r="T51" i="2"/>
  <c r="S51" i="2"/>
  <c r="P51" i="2"/>
  <c r="Q51" i="2" s="1"/>
  <c r="J51" i="2"/>
  <c r="K51" i="2" s="1"/>
  <c r="I51" i="2"/>
  <c r="F51" i="2"/>
  <c r="A51" i="2"/>
  <c r="W51" i="2" s="1"/>
  <c r="AB50" i="2"/>
  <c r="AA50" i="2"/>
  <c r="Z50" i="2"/>
  <c r="Y50" i="2"/>
  <c r="X50" i="2"/>
  <c r="W50" i="2"/>
  <c r="V50" i="2"/>
  <c r="U50" i="2"/>
  <c r="T50" i="2"/>
  <c r="S50" i="2"/>
  <c r="P50" i="2"/>
  <c r="Q50" i="2" s="1"/>
  <c r="I50" i="2"/>
  <c r="J50" i="2" s="1"/>
  <c r="K50" i="2" s="1"/>
  <c r="F50" i="2"/>
  <c r="A50" i="2"/>
  <c r="AB49" i="2"/>
  <c r="X49" i="2"/>
  <c r="U49" i="2"/>
  <c r="T49" i="2"/>
  <c r="S49" i="2"/>
  <c r="P49" i="2"/>
  <c r="Q49" i="2" s="1"/>
  <c r="I49" i="2"/>
  <c r="J49" i="2" s="1"/>
  <c r="K49" i="2" s="1"/>
  <c r="F49" i="2"/>
  <c r="A49" i="2"/>
  <c r="AB48" i="2"/>
  <c r="AA48" i="2"/>
  <c r="Z48" i="2"/>
  <c r="Y48" i="2"/>
  <c r="X48" i="2"/>
  <c r="W48" i="2"/>
  <c r="V48" i="2"/>
  <c r="U48" i="2"/>
  <c r="T48" i="2"/>
  <c r="S48" i="2"/>
  <c r="P48" i="2"/>
  <c r="Q48" i="2" s="1"/>
  <c r="J48" i="2"/>
  <c r="K48" i="2" s="1"/>
  <c r="I48" i="2"/>
  <c r="F48" i="2"/>
  <c r="A48" i="2"/>
  <c r="AA47" i="2"/>
  <c r="Z47" i="2"/>
  <c r="Y47" i="2"/>
  <c r="V47" i="2"/>
  <c r="U47" i="2"/>
  <c r="T47" i="2"/>
  <c r="S47" i="2"/>
  <c r="P47" i="2"/>
  <c r="Q47" i="2" s="1"/>
  <c r="I47" i="2"/>
  <c r="J47" i="2" s="1"/>
  <c r="K47" i="2" s="1"/>
  <c r="F47" i="2"/>
  <c r="A47" i="2"/>
  <c r="AB47" i="2" s="1"/>
  <c r="U46" i="2"/>
  <c r="T46" i="2"/>
  <c r="S46" i="2"/>
  <c r="P46" i="2"/>
  <c r="Q46" i="2" s="1"/>
  <c r="I46" i="2"/>
  <c r="J46" i="2" s="1"/>
  <c r="K46" i="2" s="1"/>
  <c r="F46" i="2"/>
  <c r="A46" i="2"/>
  <c r="AB46" i="2" s="1"/>
  <c r="AB45" i="2"/>
  <c r="AA45" i="2"/>
  <c r="Z45" i="2"/>
  <c r="Y45" i="2"/>
  <c r="X45" i="2"/>
  <c r="W45" i="2"/>
  <c r="V45" i="2"/>
  <c r="U45" i="2"/>
  <c r="T45" i="2"/>
  <c r="S45" i="2"/>
  <c r="P45" i="2"/>
  <c r="Q45" i="2" s="1"/>
  <c r="I45" i="2"/>
  <c r="J45" i="2" s="1"/>
  <c r="K45" i="2" s="1"/>
  <c r="F45" i="2"/>
  <c r="A45" i="2"/>
  <c r="Y44" i="2"/>
  <c r="U44" i="2"/>
  <c r="T44" i="2"/>
  <c r="S44" i="2"/>
  <c r="P44" i="2"/>
  <c r="Q44" i="2" s="1"/>
  <c r="I44" i="2"/>
  <c r="J44" i="2" s="1"/>
  <c r="K44" i="2" s="1"/>
  <c r="F44" i="2"/>
  <c r="A44" i="2"/>
  <c r="AB43" i="2"/>
  <c r="AA43" i="2"/>
  <c r="Z43" i="2"/>
  <c r="Y43" i="2"/>
  <c r="X43" i="2"/>
  <c r="W43" i="2"/>
  <c r="V43" i="2"/>
  <c r="U43" i="2"/>
  <c r="T43" i="2"/>
  <c r="S43" i="2"/>
  <c r="P43" i="2"/>
  <c r="Q43" i="2" s="1"/>
  <c r="I43" i="2"/>
  <c r="J43" i="2" s="1"/>
  <c r="K43" i="2" s="1"/>
  <c r="F43" i="2"/>
  <c r="A43" i="2"/>
  <c r="W42" i="2"/>
  <c r="V42" i="2"/>
  <c r="U42" i="2"/>
  <c r="T42" i="2"/>
  <c r="S42" i="2"/>
  <c r="P42" i="2"/>
  <c r="Q42" i="2" s="1"/>
  <c r="I42" i="2"/>
  <c r="J42" i="2" s="1"/>
  <c r="K42" i="2" s="1"/>
  <c r="F42" i="2"/>
  <c r="A42" i="2"/>
  <c r="AB42" i="2" s="1"/>
  <c r="AB41" i="2"/>
  <c r="AA41" i="2"/>
  <c r="Z41" i="2"/>
  <c r="X41" i="2"/>
  <c r="V41" i="2"/>
  <c r="U41" i="2"/>
  <c r="T41" i="2"/>
  <c r="S41" i="2"/>
  <c r="P41" i="2"/>
  <c r="Q41" i="2" s="1"/>
  <c r="I41" i="2"/>
  <c r="J41" i="2" s="1"/>
  <c r="K41" i="2" s="1"/>
  <c r="F41" i="2"/>
  <c r="A41" i="2"/>
  <c r="AB40" i="2"/>
  <c r="AA40" i="2"/>
  <c r="Z40" i="2"/>
  <c r="Y40" i="2"/>
  <c r="X40" i="2"/>
  <c r="W40" i="2"/>
  <c r="V40" i="2"/>
  <c r="U40" i="2"/>
  <c r="T40" i="2"/>
  <c r="S40" i="2"/>
  <c r="P40" i="2"/>
  <c r="Q40" i="2" s="1"/>
  <c r="J40" i="2"/>
  <c r="K40" i="2" s="1"/>
  <c r="I40" i="2"/>
  <c r="F40" i="2"/>
  <c r="A40" i="2"/>
  <c r="Z39" i="2"/>
  <c r="U39" i="2"/>
  <c r="T39" i="2"/>
  <c r="S39" i="2"/>
  <c r="P39" i="2"/>
  <c r="Q39" i="2" s="1"/>
  <c r="J39" i="2"/>
  <c r="K39" i="2" s="1"/>
  <c r="I39" i="2"/>
  <c r="F39" i="2"/>
  <c r="A39" i="2"/>
  <c r="AB39" i="2" s="1"/>
  <c r="AB38" i="2"/>
  <c r="AA38" i="2"/>
  <c r="Z38" i="2"/>
  <c r="Y38" i="2"/>
  <c r="X38" i="2"/>
  <c r="U38" i="2"/>
  <c r="T38" i="2"/>
  <c r="S38" i="2"/>
  <c r="P38" i="2"/>
  <c r="Q38" i="2" s="1"/>
  <c r="J38" i="2"/>
  <c r="K38" i="2" s="1"/>
  <c r="I38" i="2"/>
  <c r="F38" i="2"/>
  <c r="A38" i="2"/>
  <c r="W38" i="2" s="1"/>
  <c r="U37" i="2"/>
  <c r="T37" i="2"/>
  <c r="S37" i="2"/>
  <c r="P37" i="2"/>
  <c r="Q37" i="2" s="1"/>
  <c r="I37" i="2"/>
  <c r="J37" i="2" s="1"/>
  <c r="K37" i="2" s="1"/>
  <c r="F37" i="2"/>
  <c r="A37" i="2"/>
  <c r="X37" i="2" s="1"/>
  <c r="AB36" i="2"/>
  <c r="W36" i="2"/>
  <c r="U36" i="2"/>
  <c r="T36" i="2"/>
  <c r="S36" i="2"/>
  <c r="P36" i="2"/>
  <c r="Q36" i="2" s="1"/>
  <c r="I36" i="2"/>
  <c r="J36" i="2" s="1"/>
  <c r="K36" i="2" s="1"/>
  <c r="F36" i="2"/>
  <c r="A36" i="2"/>
  <c r="AB35" i="2"/>
  <c r="X35" i="2"/>
  <c r="V35" i="2"/>
  <c r="U35" i="2"/>
  <c r="T35" i="2"/>
  <c r="S35" i="2"/>
  <c r="P35" i="2"/>
  <c r="Q35" i="2" s="1"/>
  <c r="I35" i="2"/>
  <c r="J35" i="2" s="1"/>
  <c r="K35" i="2" s="1"/>
  <c r="F35" i="2"/>
  <c r="A35" i="2"/>
  <c r="AA35" i="2" s="1"/>
  <c r="AA34" i="2"/>
  <c r="X34" i="2"/>
  <c r="W34" i="2"/>
  <c r="V34" i="2"/>
  <c r="U34" i="2"/>
  <c r="T34" i="2"/>
  <c r="S34" i="2"/>
  <c r="P34" i="2"/>
  <c r="Q34" i="2" s="1"/>
  <c r="I34" i="2"/>
  <c r="J34" i="2" s="1"/>
  <c r="K34" i="2" s="1"/>
  <c r="F34" i="2"/>
  <c r="A34" i="2"/>
  <c r="U33" i="2"/>
  <c r="T33" i="2"/>
  <c r="S33" i="2"/>
  <c r="P33" i="2"/>
  <c r="Q33" i="2" s="1"/>
  <c r="I33" i="2"/>
  <c r="J33" i="2" s="1"/>
  <c r="K33" i="2" s="1"/>
  <c r="F33" i="2"/>
  <c r="A33" i="2"/>
  <c r="AB33" i="2" s="1"/>
  <c r="AB32" i="2"/>
  <c r="AA32" i="2"/>
  <c r="Z32" i="2"/>
  <c r="Y32" i="2"/>
  <c r="X32" i="2"/>
  <c r="W32" i="2"/>
  <c r="V32" i="2"/>
  <c r="U32" i="2"/>
  <c r="T32" i="2"/>
  <c r="S32" i="2"/>
  <c r="P32" i="2"/>
  <c r="Q32" i="2" s="1"/>
  <c r="I32" i="2"/>
  <c r="J32" i="2" s="1"/>
  <c r="K32" i="2" s="1"/>
  <c r="F32" i="2"/>
  <c r="A32" i="2"/>
  <c r="Z31" i="2"/>
  <c r="X31" i="2"/>
  <c r="V31" i="2"/>
  <c r="U31" i="2"/>
  <c r="T31" i="2"/>
  <c r="S31" i="2"/>
  <c r="P31" i="2"/>
  <c r="Q31" i="2" s="1"/>
  <c r="I31" i="2"/>
  <c r="J31" i="2" s="1"/>
  <c r="K31" i="2" s="1"/>
  <c r="F31" i="2"/>
  <c r="A31" i="2"/>
  <c r="AB30" i="2"/>
  <c r="AA30" i="2"/>
  <c r="Z30" i="2"/>
  <c r="Y30" i="2"/>
  <c r="X30" i="2"/>
  <c r="W30" i="2"/>
  <c r="V30" i="2"/>
  <c r="U30" i="2"/>
  <c r="T30" i="2"/>
  <c r="S30" i="2"/>
  <c r="P30" i="2"/>
  <c r="Q30" i="2" s="1"/>
  <c r="J30" i="2"/>
  <c r="K30" i="2" s="1"/>
  <c r="I30" i="2"/>
  <c r="F30" i="2"/>
  <c r="A30" i="2"/>
  <c r="AB29" i="2"/>
  <c r="Y29" i="2"/>
  <c r="X29" i="2"/>
  <c r="W29" i="2"/>
  <c r="V29" i="2"/>
  <c r="U29" i="2"/>
  <c r="T29" i="2"/>
  <c r="S29" i="2"/>
  <c r="P29" i="2"/>
  <c r="Q29" i="2" s="1"/>
  <c r="J29" i="2"/>
  <c r="K29" i="2" s="1"/>
  <c r="I29" i="2"/>
  <c r="F29" i="2"/>
  <c r="A29" i="2"/>
  <c r="AB28" i="2"/>
  <c r="AA28" i="2"/>
  <c r="X28" i="2"/>
  <c r="U28" i="2"/>
  <c r="T28" i="2"/>
  <c r="S28" i="2"/>
  <c r="P28" i="2"/>
  <c r="Q28" i="2" s="1"/>
  <c r="I28" i="2"/>
  <c r="J28" i="2" s="1"/>
  <c r="K28" i="2" s="1"/>
  <c r="F28" i="2"/>
  <c r="A28" i="2"/>
  <c r="V28" i="2" s="1"/>
  <c r="AA27" i="2"/>
  <c r="Z27" i="2"/>
  <c r="Y27" i="2"/>
  <c r="X27" i="2"/>
  <c r="W27" i="2"/>
  <c r="U27" i="2"/>
  <c r="T27" i="2"/>
  <c r="S27" i="2"/>
  <c r="P27" i="2"/>
  <c r="Q27" i="2" s="1"/>
  <c r="J27" i="2"/>
  <c r="K27" i="2" s="1"/>
  <c r="I27" i="2"/>
  <c r="F27" i="2"/>
  <c r="A27" i="2"/>
  <c r="AB27" i="2" s="1"/>
  <c r="U26" i="2"/>
  <c r="T26" i="2"/>
  <c r="S26" i="2"/>
  <c r="P26" i="2"/>
  <c r="Q26" i="2" s="1"/>
  <c r="I26" i="2"/>
  <c r="J26" i="2" s="1"/>
  <c r="K26" i="2" s="1"/>
  <c r="F26" i="2"/>
  <c r="A26" i="2"/>
  <c r="AA26" i="2" s="1"/>
  <c r="AB25" i="2"/>
  <c r="AA25" i="2"/>
  <c r="Z25" i="2"/>
  <c r="Y25" i="2"/>
  <c r="V25" i="2"/>
  <c r="U25" i="2"/>
  <c r="T25" i="2"/>
  <c r="S25" i="2"/>
  <c r="P25" i="2"/>
  <c r="Q25" i="2" s="1"/>
  <c r="I25" i="2"/>
  <c r="J25" i="2" s="1"/>
  <c r="K25" i="2" s="1"/>
  <c r="F25" i="2"/>
  <c r="A25" i="2"/>
  <c r="X25" i="2" s="1"/>
  <c r="U24" i="2"/>
  <c r="T24" i="2"/>
  <c r="S24" i="2"/>
  <c r="P24" i="2"/>
  <c r="Q24" i="2" s="1"/>
  <c r="I24" i="2"/>
  <c r="J24" i="2" s="1"/>
  <c r="K24" i="2" s="1"/>
  <c r="F24" i="2"/>
  <c r="A24" i="2"/>
  <c r="Z24" i="2" s="1"/>
  <c r="AB23" i="2"/>
  <c r="X23" i="2"/>
  <c r="U23" i="2"/>
  <c r="T23" i="2"/>
  <c r="S23" i="2"/>
  <c r="P23" i="2"/>
  <c r="Q23" i="2" s="1"/>
  <c r="J23" i="2"/>
  <c r="K23" i="2" s="1"/>
  <c r="I23" i="2"/>
  <c r="F23" i="2"/>
  <c r="A23" i="2"/>
  <c r="W23" i="2" s="1"/>
  <c r="AB22" i="2"/>
  <c r="AA22" i="2"/>
  <c r="Z22" i="2"/>
  <c r="Y22" i="2"/>
  <c r="X22" i="2"/>
  <c r="W22" i="2"/>
  <c r="V22" i="2"/>
  <c r="U22" i="2"/>
  <c r="T22" i="2"/>
  <c r="S22" i="2"/>
  <c r="P22" i="2"/>
  <c r="Q22" i="2" s="1"/>
  <c r="J22" i="2"/>
  <c r="K22" i="2" s="1"/>
  <c r="I22" i="2"/>
  <c r="F22" i="2"/>
  <c r="A22" i="2"/>
  <c r="AB21" i="2"/>
  <c r="Z21" i="2"/>
  <c r="X21" i="2"/>
  <c r="U21" i="2"/>
  <c r="T21" i="2"/>
  <c r="S21" i="2"/>
  <c r="P21" i="2"/>
  <c r="Q21" i="2" s="1"/>
  <c r="I21" i="2"/>
  <c r="J21" i="2" s="1"/>
  <c r="K21" i="2" s="1"/>
  <c r="F21" i="2"/>
  <c r="A21" i="2"/>
  <c r="AB20" i="2"/>
  <c r="AA20" i="2"/>
  <c r="Z20" i="2"/>
  <c r="Y20" i="2"/>
  <c r="X20" i="2"/>
  <c r="W20" i="2"/>
  <c r="V20" i="2"/>
  <c r="U20" i="2"/>
  <c r="T20" i="2"/>
  <c r="S20" i="2"/>
  <c r="P20" i="2"/>
  <c r="Q20" i="2" s="1"/>
  <c r="J20" i="2"/>
  <c r="K20" i="2" s="1"/>
  <c r="I20" i="2"/>
  <c r="F20" i="2"/>
  <c r="A20" i="2"/>
  <c r="AA19" i="2"/>
  <c r="Z19" i="2"/>
  <c r="Y19" i="2"/>
  <c r="X19" i="2"/>
  <c r="W19" i="2"/>
  <c r="V19" i="2"/>
  <c r="U19" i="2"/>
  <c r="T19" i="2"/>
  <c r="S19" i="2"/>
  <c r="P19" i="2"/>
  <c r="Q19" i="2" s="1"/>
  <c r="I19" i="2"/>
  <c r="J19" i="2" s="1"/>
  <c r="K19" i="2" s="1"/>
  <c r="F19" i="2"/>
  <c r="A19" i="2"/>
  <c r="AB19" i="2" s="1"/>
  <c r="Z18" i="2"/>
  <c r="Y18" i="2"/>
  <c r="W18" i="2"/>
  <c r="U18" i="2"/>
  <c r="T18" i="2"/>
  <c r="S18" i="2"/>
  <c r="P18" i="2"/>
  <c r="Q18" i="2" s="1"/>
  <c r="I18" i="2"/>
  <c r="J18" i="2" s="1"/>
  <c r="K18" i="2" s="1"/>
  <c r="F18" i="2"/>
  <c r="A18" i="2"/>
  <c r="AB17" i="2"/>
  <c r="Z17" i="2"/>
  <c r="Y17" i="2"/>
  <c r="X17" i="2"/>
  <c r="W17" i="2"/>
  <c r="U17" i="2"/>
  <c r="T17" i="2"/>
  <c r="S17" i="2"/>
  <c r="P17" i="2"/>
  <c r="Q17" i="2" s="1"/>
  <c r="I17" i="2"/>
  <c r="J17" i="2" s="1"/>
  <c r="K17" i="2" s="1"/>
  <c r="F17" i="2"/>
  <c r="A17" i="2"/>
  <c r="AA17" i="2" s="1"/>
  <c r="AA16" i="2"/>
  <c r="Y16" i="2"/>
  <c r="V16" i="2"/>
  <c r="U16" i="2"/>
  <c r="T16" i="2"/>
  <c r="S16" i="2"/>
  <c r="P16" i="2"/>
  <c r="Q16" i="2" s="1"/>
  <c r="J16" i="2"/>
  <c r="K16" i="2" s="1"/>
  <c r="I16" i="2"/>
  <c r="F16" i="2"/>
  <c r="A16" i="2"/>
  <c r="AB15" i="2"/>
  <c r="AA15" i="2"/>
  <c r="Z15" i="2"/>
  <c r="Y15" i="2"/>
  <c r="X15" i="2"/>
  <c r="W15" i="2"/>
  <c r="V15" i="2"/>
  <c r="U15" i="2"/>
  <c r="T15" i="2"/>
  <c r="S15" i="2"/>
  <c r="P15" i="2"/>
  <c r="Q15" i="2" s="1"/>
  <c r="I15" i="2"/>
  <c r="J15" i="2" s="1"/>
  <c r="K15" i="2" s="1"/>
  <c r="F15" i="2"/>
  <c r="A15" i="2"/>
  <c r="AB14" i="2"/>
  <c r="AA14" i="2"/>
  <c r="Z14" i="2"/>
  <c r="Y14" i="2"/>
  <c r="X14" i="2"/>
  <c r="U14" i="2"/>
  <c r="T14" i="2"/>
  <c r="S14" i="2"/>
  <c r="P14" i="2"/>
  <c r="Q14" i="2" s="1"/>
  <c r="J14" i="2"/>
  <c r="K14" i="2" s="1"/>
  <c r="I14" i="2"/>
  <c r="F14" i="2"/>
  <c r="A14" i="2"/>
  <c r="W14" i="2" s="1"/>
  <c r="U13" i="2"/>
  <c r="T13" i="2"/>
  <c r="S13" i="2"/>
  <c r="P13" i="2"/>
  <c r="Q13" i="2" s="1"/>
  <c r="I13" i="2"/>
  <c r="J13" i="2" s="1"/>
  <c r="K13" i="2" s="1"/>
  <c r="F13" i="2"/>
  <c r="A13" i="2"/>
  <c r="AB13" i="2" s="1"/>
  <c r="AB12" i="2"/>
  <c r="AA12" i="2"/>
  <c r="Z12" i="2"/>
  <c r="Y12" i="2"/>
  <c r="X12" i="2"/>
  <c r="W12" i="2"/>
  <c r="V12" i="2"/>
  <c r="U12" i="2"/>
  <c r="T12" i="2"/>
  <c r="S12" i="2"/>
  <c r="P12" i="2"/>
  <c r="Q12" i="2" s="1"/>
  <c r="J12" i="2"/>
  <c r="K12" i="2" s="1"/>
  <c r="I12" i="2"/>
  <c r="F12" i="2"/>
  <c r="A12" i="2"/>
  <c r="W11" i="2"/>
  <c r="U11" i="2"/>
  <c r="T11" i="2"/>
  <c r="S11" i="2"/>
  <c r="P11" i="2"/>
  <c r="Q11" i="2" s="1"/>
  <c r="I11" i="2"/>
  <c r="J11" i="2" s="1"/>
  <c r="K11" i="2" s="1"/>
  <c r="F11" i="2"/>
  <c r="A11" i="2"/>
  <c r="AB10" i="2"/>
  <c r="AA10" i="2"/>
  <c r="Z10" i="2"/>
  <c r="Y10" i="2"/>
  <c r="X10" i="2"/>
  <c r="W10" i="2"/>
  <c r="V10" i="2"/>
  <c r="U10" i="2"/>
  <c r="T10" i="2"/>
  <c r="S10" i="2"/>
  <c r="P10" i="2"/>
  <c r="Q10" i="2" s="1"/>
  <c r="J10" i="2"/>
  <c r="K10" i="2" s="1"/>
  <c r="I10" i="2"/>
  <c r="F10" i="2"/>
  <c r="A10" i="2"/>
  <c r="W9" i="2"/>
  <c r="V9" i="2"/>
  <c r="U9" i="2"/>
  <c r="T9" i="2"/>
  <c r="S9" i="2"/>
  <c r="P9" i="2"/>
  <c r="I9" i="2"/>
  <c r="J9" i="2" s="1"/>
  <c r="K9" i="2" s="1"/>
  <c r="F9" i="2"/>
  <c r="A9" i="2"/>
  <c r="AB9" i="2" s="1"/>
  <c r="AB8" i="2"/>
  <c r="AA8" i="2"/>
  <c r="Y8" i="2"/>
  <c r="W8" i="2"/>
  <c r="U8" i="2"/>
  <c r="T8" i="2"/>
  <c r="S8" i="2"/>
  <c r="P8" i="2"/>
  <c r="I8" i="2"/>
  <c r="J8" i="2" s="1"/>
  <c r="K8" i="2" s="1"/>
  <c r="F8" i="2"/>
  <c r="A8" i="2"/>
  <c r="Z7" i="2"/>
  <c r="Y7" i="2"/>
  <c r="X7" i="2"/>
  <c r="W7" i="2"/>
  <c r="V7" i="2"/>
  <c r="U7" i="2"/>
  <c r="T7" i="2"/>
  <c r="S7" i="2"/>
  <c r="P7" i="2"/>
  <c r="I7" i="2"/>
  <c r="J7" i="2" s="1"/>
  <c r="K7" i="2" s="1"/>
  <c r="F7" i="2"/>
  <c r="A7" i="2"/>
  <c r="AB7" i="2" s="1"/>
  <c r="AA6" i="2"/>
  <c r="X6" i="2"/>
  <c r="W6" i="2"/>
  <c r="V6" i="2"/>
  <c r="U6" i="2"/>
  <c r="T6" i="2"/>
  <c r="S6" i="2"/>
  <c r="P6" i="2"/>
  <c r="Q6" i="2" s="1"/>
  <c r="J6" i="2"/>
  <c r="K6" i="2" s="1"/>
  <c r="I6" i="2"/>
  <c r="F6" i="2"/>
  <c r="A6" i="2"/>
  <c r="Z5" i="2"/>
  <c r="Y5" i="2"/>
  <c r="X5" i="2"/>
  <c r="W5" i="2"/>
  <c r="V5" i="2"/>
  <c r="U5" i="2"/>
  <c r="T5" i="2"/>
  <c r="S5" i="2"/>
  <c r="P5" i="2"/>
  <c r="Q5" i="2" s="1"/>
  <c r="I5" i="2"/>
  <c r="J5" i="2" s="1"/>
  <c r="K5" i="2" s="1"/>
  <c r="F5" i="2"/>
  <c r="A5" i="2"/>
  <c r="AA5" i="2" s="1"/>
  <c r="U4" i="2"/>
  <c r="T4" i="2"/>
  <c r="S4" i="2"/>
  <c r="I4" i="2"/>
  <c r="J4" i="2" s="1"/>
  <c r="K4" i="2" s="1"/>
  <c r="F4" i="2"/>
  <c r="W4" i="2"/>
  <c r="B13" i="1"/>
  <c r="B6" i="1"/>
  <c r="B5" i="1"/>
  <c r="B10" i="1" l="1"/>
  <c r="B12" i="1"/>
  <c r="B11" i="1"/>
  <c r="Q9" i="2"/>
  <c r="Y24" i="2"/>
  <c r="Y37" i="2"/>
  <c r="Y89" i="2"/>
  <c r="W121" i="2"/>
  <c r="W136" i="2"/>
  <c r="W165" i="2"/>
  <c r="X46" i="2"/>
  <c r="V46" i="2"/>
  <c r="W26" i="2"/>
  <c r="AA117" i="2"/>
  <c r="V177" i="2"/>
  <c r="Y4" i="2"/>
  <c r="Q8" i="2"/>
  <c r="Y26" i="2"/>
  <c r="Y28" i="2"/>
  <c r="V36" i="2"/>
  <c r="Z36" i="2"/>
  <c r="X36" i="2"/>
  <c r="Z37" i="2"/>
  <c r="AA61" i="2"/>
  <c r="W65" i="2"/>
  <c r="Z89" i="2"/>
  <c r="V93" i="2"/>
  <c r="AB117" i="2"/>
  <c r="X121" i="2"/>
  <c r="Z133" i="2"/>
  <c r="Y133" i="2"/>
  <c r="W133" i="2"/>
  <c r="V133" i="2"/>
  <c r="AA133" i="2"/>
  <c r="X136" i="2"/>
  <c r="X157" i="2"/>
  <c r="V159" i="2"/>
  <c r="X163" i="2"/>
  <c r="X165" i="2"/>
  <c r="Z167" i="2"/>
  <c r="Y169" i="2"/>
  <c r="V171" i="2"/>
  <c r="W173" i="2"/>
  <c r="W177" i="2"/>
  <c r="Z191" i="2"/>
  <c r="W200" i="2"/>
  <c r="X4" i="2"/>
  <c r="AA13" i="2"/>
  <c r="Z61" i="2"/>
  <c r="V65" i="2"/>
  <c r="W157" i="2"/>
  <c r="V39" i="2"/>
  <c r="Z4" i="2"/>
  <c r="V17" i="2"/>
  <c r="Z28" i="2"/>
  <c r="AA37" i="2"/>
  <c r="W39" i="2"/>
  <c r="AB61" i="2"/>
  <c r="X65" i="2"/>
  <c r="AA89" i="2"/>
  <c r="W93" i="2"/>
  <c r="V108" i="2"/>
  <c r="AB118" i="2"/>
  <c r="Z118" i="2"/>
  <c r="Y118" i="2"/>
  <c r="Y121" i="2"/>
  <c r="Y136" i="2"/>
  <c r="W138" i="2"/>
  <c r="Y157" i="2"/>
  <c r="W159" i="2"/>
  <c r="Y163" i="2"/>
  <c r="Y165" i="2"/>
  <c r="AA167" i="2"/>
  <c r="X173" i="2"/>
  <c r="X177" i="2"/>
  <c r="Z200" i="2"/>
  <c r="AB37" i="2"/>
  <c r="AB62" i="2"/>
  <c r="Z62" i="2"/>
  <c r="Y62" i="2"/>
  <c r="Y65" i="2"/>
  <c r="AB89" i="2"/>
  <c r="X93" i="2"/>
  <c r="Z121" i="2"/>
  <c r="Z157" i="2"/>
  <c r="X159" i="2"/>
  <c r="Z163" i="2"/>
  <c r="AA165" i="2"/>
  <c r="AB167" i="2"/>
  <c r="Z173" i="2"/>
  <c r="Y177" i="2"/>
  <c r="AB192" i="2"/>
  <c r="AA192" i="2"/>
  <c r="AA200" i="2"/>
  <c r="X87" i="2"/>
  <c r="W87" i="2"/>
  <c r="AA87" i="2"/>
  <c r="Y87" i="2"/>
  <c r="AA100" i="2"/>
  <c r="Z100" i="2"/>
  <c r="X100" i="2"/>
  <c r="W100" i="2"/>
  <c r="AB100" i="2"/>
  <c r="AB151" i="2"/>
  <c r="AA151" i="2"/>
  <c r="Y151" i="2"/>
  <c r="X151" i="2"/>
  <c r="AB4" i="2"/>
  <c r="Z49" i="2"/>
  <c r="Y49" i="2"/>
  <c r="W49" i="2"/>
  <c r="V49" i="2"/>
  <c r="AA49" i="2"/>
  <c r="Z65" i="2"/>
  <c r="AB90" i="2"/>
  <c r="Z90" i="2"/>
  <c r="Y90" i="2"/>
  <c r="Y93" i="2"/>
  <c r="Z105" i="2"/>
  <c r="Y105" i="2"/>
  <c r="W105" i="2"/>
  <c r="V105" i="2"/>
  <c r="AA105" i="2"/>
  <c r="X108" i="2"/>
  <c r="W120" i="2"/>
  <c r="V120" i="2"/>
  <c r="Z120" i="2"/>
  <c r="X120" i="2"/>
  <c r="AA121" i="2"/>
  <c r="AA157" i="2"/>
  <c r="Y159" i="2"/>
  <c r="AB165" i="2"/>
  <c r="Z168" i="2"/>
  <c r="V168" i="2"/>
  <c r="AA173" i="2"/>
  <c r="Z177" i="2"/>
  <c r="AA72" i="2"/>
  <c r="Z72" i="2"/>
  <c r="X72" i="2"/>
  <c r="W72" i="2"/>
  <c r="AB72" i="2"/>
  <c r="AB24" i="2"/>
  <c r="AA24" i="2"/>
  <c r="AA4" i="2"/>
  <c r="AA29" i="2"/>
  <c r="Z29" i="2"/>
  <c r="W64" i="2"/>
  <c r="V64" i="2"/>
  <c r="Z64" i="2"/>
  <c r="X64" i="2"/>
  <c r="AA65" i="2"/>
  <c r="Z77" i="2"/>
  <c r="Y77" i="2"/>
  <c r="W77" i="2"/>
  <c r="V77" i="2"/>
  <c r="AA77" i="2"/>
  <c r="Z93" i="2"/>
  <c r="AB121" i="2"/>
  <c r="AA156" i="2"/>
  <c r="Z156" i="2"/>
  <c r="X156" i="2"/>
  <c r="W156" i="2"/>
  <c r="AB156" i="2"/>
  <c r="AB157" i="2"/>
  <c r="Z159" i="2"/>
  <c r="AB164" i="2"/>
  <c r="AA164" i="2"/>
  <c r="Y166" i="2"/>
  <c r="X166" i="2"/>
  <c r="V166" i="2"/>
  <c r="AB166" i="2"/>
  <c r="AA166" i="2"/>
  <c r="Z166" i="2"/>
  <c r="AB173" i="2"/>
  <c r="W92" i="2"/>
  <c r="V92" i="2"/>
  <c r="Z92" i="2"/>
  <c r="X92" i="2"/>
  <c r="X102" i="2"/>
  <c r="V102" i="2"/>
  <c r="AA141" i="2"/>
  <c r="Z141" i="2"/>
  <c r="Z16" i="2"/>
  <c r="X16" i="2"/>
  <c r="W16" i="2"/>
  <c r="AB16" i="2"/>
  <c r="W129" i="2"/>
  <c r="Y144" i="2"/>
  <c r="W176" i="2"/>
  <c r="V176" i="2"/>
  <c r="Z176" i="2"/>
  <c r="Y176" i="2"/>
  <c r="X176" i="2"/>
  <c r="AB197" i="2"/>
  <c r="AA197" i="2"/>
  <c r="Z197" i="2"/>
  <c r="AB158" i="2"/>
  <c r="X158" i="2"/>
  <c r="V158" i="2"/>
  <c r="AB174" i="2"/>
  <c r="Z174" i="2"/>
  <c r="Y174" i="2"/>
  <c r="W31" i="2"/>
  <c r="AA31" i="2"/>
  <c r="Y31" i="2"/>
  <c r="X18" i="2"/>
  <c r="V18" i="2"/>
  <c r="V23" i="2"/>
  <c r="AA113" i="2"/>
  <c r="Z113" i="2"/>
  <c r="Y129" i="2"/>
  <c r="X143" i="2"/>
  <c r="W143" i="2"/>
  <c r="AA143" i="2"/>
  <c r="Y143" i="2"/>
  <c r="V150" i="2"/>
  <c r="AA184" i="2"/>
  <c r="Z184" i="2"/>
  <c r="Y184" i="2"/>
  <c r="X184" i="2"/>
  <c r="W184" i="2"/>
  <c r="AB184" i="2"/>
  <c r="AB186" i="2"/>
  <c r="X186" i="2"/>
  <c r="W186" i="2"/>
  <c r="V186" i="2"/>
  <c r="X199" i="2"/>
  <c r="W199" i="2"/>
  <c r="V199" i="2"/>
  <c r="AA199" i="2"/>
  <c r="Z199" i="2"/>
  <c r="Y199" i="2"/>
  <c r="Y23" i="2"/>
  <c r="AA85" i="2"/>
  <c r="Z85" i="2"/>
  <c r="Z23" i="2"/>
  <c r="W25" i="2"/>
  <c r="Y36" i="2"/>
  <c r="W47" i="2"/>
  <c r="AA128" i="2"/>
  <c r="Z128" i="2"/>
  <c r="X128" i="2"/>
  <c r="W128" i="2"/>
  <c r="AB128" i="2"/>
  <c r="AB133" i="2"/>
  <c r="X135" i="2"/>
  <c r="Z150" i="2"/>
  <c r="X168" i="2"/>
  <c r="W192" i="2"/>
  <c r="Z195" i="2"/>
  <c r="Y195" i="2"/>
  <c r="W195" i="2"/>
  <c r="V195" i="2"/>
  <c r="V201" i="2"/>
  <c r="AA57" i="2"/>
  <c r="Z57" i="2"/>
  <c r="Q7" i="2"/>
  <c r="V14" i="2"/>
  <c r="V38" i="2"/>
  <c r="W75" i="2"/>
  <c r="W103" i="2"/>
  <c r="X115" i="2"/>
  <c r="W115" i="2"/>
  <c r="AA115" i="2"/>
  <c r="Y115" i="2"/>
  <c r="V118" i="2"/>
  <c r="AA11" i="2"/>
  <c r="Y11" i="2"/>
  <c r="X11" i="2"/>
  <c r="AA23" i="2"/>
  <c r="V27" i="2"/>
  <c r="AA36" i="2"/>
  <c r="Z44" i="2"/>
  <c r="X44" i="2"/>
  <c r="W44" i="2"/>
  <c r="AB44" i="2"/>
  <c r="X47" i="2"/>
  <c r="X59" i="2"/>
  <c r="W59" i="2"/>
  <c r="AA59" i="2"/>
  <c r="Y59" i="2"/>
  <c r="V62" i="2"/>
  <c r="X75" i="2"/>
  <c r="X103" i="2"/>
  <c r="W118" i="2"/>
  <c r="X130" i="2"/>
  <c r="V130" i="2"/>
  <c r="Y135" i="2"/>
  <c r="AA150" i="2"/>
  <c r="Y168" i="2"/>
  <c r="X192" i="2"/>
  <c r="W201" i="2"/>
  <c r="X74" i="2"/>
  <c r="V74" i="2"/>
  <c r="V141" i="2"/>
  <c r="V153" i="2"/>
  <c r="Y153" i="2"/>
  <c r="W153" i="2"/>
  <c r="Y158" i="2"/>
  <c r="AA169" i="2"/>
  <c r="Z169" i="2"/>
  <c r="W174" i="2"/>
  <c r="AB136" i="2"/>
  <c r="AA136" i="2"/>
  <c r="W141" i="2"/>
  <c r="Z158" i="2"/>
  <c r="X174" i="2"/>
  <c r="Y141" i="2"/>
  <c r="X171" i="2"/>
  <c r="W171" i="2"/>
  <c r="AA171" i="2"/>
  <c r="Z171" i="2"/>
  <c r="Y171" i="2"/>
  <c r="AA191" i="2"/>
  <c r="W191" i="2"/>
  <c r="V191" i="2"/>
  <c r="Y13" i="2"/>
  <c r="W13" i="2"/>
  <c r="V57" i="2"/>
  <c r="AA122" i="2"/>
  <c r="X42" i="2"/>
  <c r="AB52" i="2"/>
  <c r="AA52" i="2"/>
  <c r="Y138" i="2"/>
  <c r="X138" i="2"/>
  <c r="V138" i="2"/>
  <c r="AB138" i="2"/>
  <c r="Z138" i="2"/>
  <c r="AB141" i="2"/>
  <c r="Y200" i="2"/>
  <c r="X200" i="2"/>
  <c r="V200" i="2"/>
  <c r="AB6" i="2"/>
  <c r="Z6" i="2"/>
  <c r="Y6" i="2"/>
  <c r="AA7" i="2"/>
  <c r="X9" i="2"/>
  <c r="AA18" i="2"/>
  <c r="AB31" i="2"/>
  <c r="W33" i="2"/>
  <c r="Y42" i="2"/>
  <c r="Z53" i="2"/>
  <c r="Y55" i="2"/>
  <c r="W57" i="2"/>
  <c r="AA66" i="2"/>
  <c r="W70" i="2"/>
  <c r="AB80" i="2"/>
  <c r="AA80" i="2"/>
  <c r="Y81" i="2"/>
  <c r="X83" i="2"/>
  <c r="V85" i="2"/>
  <c r="AA94" i="2"/>
  <c r="W98" i="2"/>
  <c r="AA109" i="2"/>
  <c r="Z111" i="2"/>
  <c r="X113" i="2"/>
  <c r="AB123" i="2"/>
  <c r="AA123" i="2"/>
  <c r="Y123" i="2"/>
  <c r="X123" i="2"/>
  <c r="Y126" i="2"/>
  <c r="AB143" i="2"/>
  <c r="X145" i="2"/>
  <c r="Z161" i="2"/>
  <c r="Y161" i="2"/>
  <c r="W161" i="2"/>
  <c r="V161" i="2"/>
  <c r="AB161" i="2"/>
  <c r="AA161" i="2"/>
  <c r="V181" i="2"/>
  <c r="Y181" i="2"/>
  <c r="X181" i="2"/>
  <c r="W181" i="2"/>
  <c r="X195" i="2"/>
  <c r="AA39" i="2"/>
  <c r="Y39" i="2"/>
  <c r="X39" i="2"/>
  <c r="Z55" i="2"/>
  <c r="V70" i="2"/>
  <c r="AB108" i="2"/>
  <c r="AA108" i="2"/>
  <c r="X33" i="2"/>
  <c r="Z42" i="2"/>
  <c r="AA53" i="2"/>
  <c r="X57" i="2"/>
  <c r="X70" i="2"/>
  <c r="Z81" i="2"/>
  <c r="Y83" i="2"/>
  <c r="W85" i="2"/>
  <c r="X98" i="2"/>
  <c r="AA111" i="2"/>
  <c r="Z126" i="2"/>
  <c r="Z145" i="2"/>
  <c r="V149" i="2"/>
  <c r="V8" i="2"/>
  <c r="Z8" i="2"/>
  <c r="X8" i="2"/>
  <c r="Z9" i="2"/>
  <c r="V11" i="2"/>
  <c r="Y33" i="2"/>
  <c r="W35" i="2"/>
  <c r="AA42" i="2"/>
  <c r="V44" i="2"/>
  <c r="AA55" i="2"/>
  <c r="Y57" i="2"/>
  <c r="V59" i="2"/>
  <c r="AB67" i="2"/>
  <c r="AA67" i="2"/>
  <c r="Y67" i="2"/>
  <c r="X67" i="2"/>
  <c r="Y70" i="2"/>
  <c r="AA81" i="2"/>
  <c r="Z83" i="2"/>
  <c r="X85" i="2"/>
  <c r="AB95" i="2"/>
  <c r="AA95" i="2"/>
  <c r="Y95" i="2"/>
  <c r="X95" i="2"/>
  <c r="Y98" i="2"/>
  <c r="Y110" i="2"/>
  <c r="X110" i="2"/>
  <c r="V110" i="2"/>
  <c r="AB110" i="2"/>
  <c r="Z110" i="2"/>
  <c r="AB113" i="2"/>
  <c r="Z115" i="2"/>
  <c r="V117" i="2"/>
  <c r="V125" i="2"/>
  <c r="Y125" i="2"/>
  <c r="W125" i="2"/>
  <c r="AA126" i="2"/>
  <c r="Y128" i="2"/>
  <c r="Y130" i="2"/>
  <c r="AA145" i="2"/>
  <c r="W149" i="2"/>
  <c r="AB195" i="2"/>
  <c r="Y9" i="2"/>
  <c r="W46" i="2"/>
  <c r="AB57" i="2"/>
  <c r="V61" i="2"/>
  <c r="AA83" i="2"/>
  <c r="V24" i="2"/>
  <c r="AA33" i="2"/>
  <c r="Y35" i="2"/>
  <c r="V37" i="2"/>
  <c r="AA44" i="2"/>
  <c r="Y46" i="2"/>
  <c r="AB59" i="2"/>
  <c r="AA70" i="2"/>
  <c r="V89" i="2"/>
  <c r="V97" i="2"/>
  <c r="Y97" i="2"/>
  <c r="W97" i="2"/>
  <c r="Y100" i="2"/>
  <c r="Y102" i="2"/>
  <c r="X117" i="2"/>
  <c r="AA130" i="2"/>
  <c r="AB146" i="2"/>
  <c r="Z146" i="2"/>
  <c r="Y146" i="2"/>
  <c r="Y149" i="2"/>
  <c r="V151" i="2"/>
  <c r="X153" i="2"/>
  <c r="V167" i="2"/>
  <c r="X26" i="2"/>
  <c r="V26" i="2"/>
  <c r="AB26" i="2"/>
  <c r="Z26" i="2"/>
  <c r="AA79" i="2"/>
  <c r="AB5" i="2"/>
  <c r="V33" i="2"/>
  <c r="AB79" i="2"/>
  <c r="AA163" i="2"/>
  <c r="W163" i="2"/>
  <c r="V163" i="2"/>
  <c r="AA9" i="2"/>
  <c r="Z33" i="2"/>
  <c r="Z70" i="2"/>
  <c r="W74" i="2"/>
  <c r="W117" i="2"/>
  <c r="AB145" i="2"/>
  <c r="Z196" i="2"/>
  <c r="V196" i="2"/>
  <c r="Z11" i="2"/>
  <c r="V4" i="2"/>
  <c r="AB11" i="2"/>
  <c r="X13" i="2"/>
  <c r="Y21" i="2"/>
  <c r="W21" i="2"/>
  <c r="V21" i="2"/>
  <c r="AA21" i="2"/>
  <c r="W24" i="2"/>
  <c r="Z35" i="2"/>
  <c r="W37" i="2"/>
  <c r="Z46" i="2"/>
  <c r="X61" i="2"/>
  <c r="Z74" i="2"/>
  <c r="AB87" i="2"/>
  <c r="W89" i="2"/>
  <c r="AB98" i="2"/>
  <c r="Z102" i="2"/>
  <c r="Y117" i="2"/>
  <c r="AB130" i="2"/>
  <c r="Z149" i="2"/>
  <c r="W151" i="2"/>
  <c r="Z153" i="2"/>
  <c r="W167" i="2"/>
  <c r="V169" i="2"/>
  <c r="V98" i="2"/>
  <c r="AB18" i="2"/>
  <c r="Y41" i="2"/>
  <c r="W41" i="2"/>
  <c r="Y54" i="2"/>
  <c r="X54" i="2"/>
  <c r="V54" i="2"/>
  <c r="AB54" i="2"/>
  <c r="Z54" i="2"/>
  <c r="V72" i="2"/>
  <c r="Y85" i="2"/>
  <c r="V87" i="2"/>
  <c r="Z98" i="2"/>
  <c r="V100" i="2"/>
  <c r="W102" i="2"/>
  <c r="V13" i="2"/>
  <c r="W61" i="2"/>
  <c r="V69" i="2"/>
  <c r="Y69" i="2"/>
  <c r="W69" i="2"/>
  <c r="Y72" i="2"/>
  <c r="Y74" i="2"/>
  <c r="Y82" i="2"/>
  <c r="X82" i="2"/>
  <c r="V82" i="2"/>
  <c r="AB82" i="2"/>
  <c r="Z82" i="2"/>
  <c r="AB85" i="2"/>
  <c r="Z87" i="2"/>
  <c r="Z13" i="2"/>
  <c r="X24" i="2"/>
  <c r="W28" i="2"/>
  <c r="AB34" i="2"/>
  <c r="Z34" i="2"/>
  <c r="Y34" i="2"/>
  <c r="AA46" i="2"/>
  <c r="AA74" i="2"/>
  <c r="AA102" i="2"/>
  <c r="V136" i="2"/>
  <c r="W148" i="2"/>
  <c r="V148" i="2"/>
  <c r="Z148" i="2"/>
  <c r="X148" i="2"/>
  <c r="Z151" i="2"/>
  <c r="AA153" i="2"/>
  <c r="V165" i="2"/>
  <c r="W169" i="2"/>
  <c r="X191" i="2"/>
  <c r="AA189" i="2"/>
  <c r="Z194" i="2"/>
  <c r="AB189" i="2"/>
  <c r="AA194" i="2"/>
  <c r="AB194" i="2"/>
  <c r="X179" i="2"/>
  <c r="V189" i="2"/>
  <c r="Y202" i="2"/>
  <c r="Y179" i="2"/>
  <c r="W189" i="2"/>
  <c r="V194" i="2"/>
  <c r="Z202" i="2"/>
  <c r="X189" i="2"/>
  <c r="W194" i="2"/>
  <c r="AA202" i="2"/>
  <c r="AA179" i="2"/>
  <c r="Y189" i="2"/>
  <c r="X194" i="2"/>
  <c r="P4" i="2" l="1"/>
  <c r="Q4" i="2" l="1"/>
  <c r="F18" i="1"/>
  <c r="E18" i="1" s="1"/>
  <c r="F21" i="1"/>
  <c r="E21" i="1" s="1"/>
  <c r="F20" i="1"/>
  <c r="E20" i="1" s="1"/>
  <c r="F19" i="1"/>
  <c r="E19" i="1" s="1"/>
  <c r="F22" i="1"/>
  <c r="E22" i="1" s="1"/>
  <c r="I22" i="1" l="1"/>
  <c r="H22" i="1"/>
  <c r="G22" i="1"/>
  <c r="J22" i="1"/>
  <c r="J19" i="1"/>
  <c r="G19" i="1"/>
  <c r="H19" i="1"/>
  <c r="I19" i="1"/>
  <c r="J20" i="1"/>
  <c r="H20" i="1"/>
  <c r="I20" i="1"/>
  <c r="G20" i="1"/>
  <c r="I21" i="1"/>
  <c r="H21" i="1"/>
  <c r="G21" i="1"/>
  <c r="J21" i="1"/>
  <c r="I18" i="1"/>
  <c r="H18" i="1"/>
  <c r="G18" i="1"/>
  <c r="J18" i="1"/>
  <c r="B8" i="1"/>
  <c r="B9" i="1"/>
  <c r="B7" i="1"/>
</calcChain>
</file>

<file path=xl/sharedStrings.xml><?xml version="1.0" encoding="utf-8"?>
<sst xmlns="http://schemas.openxmlformats.org/spreadsheetml/2006/main" count="186" uniqueCount="156">
  <si>
    <t>Board-Level Summary</t>
  </si>
  <si>
    <t>Snapshot of risk, renewal urgency, and top contracts (auto-updates).</t>
  </si>
  <si>
    <t>Key Metrics</t>
  </si>
  <si>
    <t>As of</t>
  </si>
  <si>
    <t>Total Contracts Tracked</t>
  </si>
  <si>
    <t>Calculated High Risk (score)</t>
  </si>
  <si>
    <t>Calculated Medium Risk (score)</t>
  </si>
  <si>
    <t>Calculated Low Risk (score)</t>
  </si>
  <si>
    <t>Notice OVERDUE</t>
  </si>
  <si>
    <t>Notice Due ≤30 Days</t>
  </si>
  <si>
    <t>Notice Due ≤90 Days</t>
  </si>
  <si>
    <t>Total % of Revenue Captured (if populated)</t>
  </si>
  <si>
    <t>Top 5 Contracts by Risk Score</t>
  </si>
  <si>
    <t>Rank</t>
  </si>
  <si>
    <t>Contract ID</t>
  </si>
  <si>
    <t>Risk Score</t>
  </si>
  <si>
    <t>Risk Level</t>
  </si>
  <si>
    <t>Notice Alert</t>
  </si>
  <si>
    <t>% of Revenue</t>
  </si>
  <si>
    <t>Next Reneg Target</t>
  </si>
  <si>
    <t>Insurance Contract Highlights – Master Tracker</t>
  </si>
  <si>
    <t>One row per payer contract. Blue text = inputs. Other fields calculate automatically.</t>
  </si>
  <si>
    <t>Payor</t>
  </si>
  <si>
    <t>Product (Comm/MA/Medicaid)</t>
  </si>
  <si>
    <t>Effective Date</t>
  </si>
  <si>
    <t>End Date</t>
  </si>
  <si>
    <t>Term (yrs)</t>
  </si>
  <si>
    <t>Auto-Renew (Y/N)</t>
  </si>
  <si>
    <t>Termination Notice (days)</t>
  </si>
  <si>
    <t>Notice Deadline</t>
  </si>
  <si>
    <t>Days Until Notice</t>
  </si>
  <si>
    <t>High Risk (Y/N)</t>
  </si>
  <si>
    <t>Last Rate Increase</t>
  </si>
  <si>
    <t>Next Renegotiation Target</t>
  </si>
  <si>
    <t>Key Notes</t>
  </si>
  <si>
    <t>Pts: HighRisk</t>
  </si>
  <si>
    <t>Pts: AutoRenew</t>
  </si>
  <si>
    <t>Pts: Notice</t>
  </si>
  <si>
    <t>Pts: Escalator</t>
  </si>
  <si>
    <t>Pts: Timely Filing</t>
  </si>
  <si>
    <t>Pts: Pay Speed</t>
  </si>
  <si>
    <t>Pts: Recoupment</t>
  </si>
  <si>
    <t>Pts: Auth</t>
  </si>
  <si>
    <t>Pts: Denials</t>
  </si>
  <si>
    <t>Pts: J-Codes</t>
  </si>
  <si>
    <t>Y/N</t>
  </si>
  <si>
    <t>Denials Trend</t>
  </si>
  <si>
    <t>Status</t>
  </si>
  <si>
    <t>Clause Type</t>
  </si>
  <si>
    <t>Y</t>
  </si>
  <si>
    <t>Increasing</t>
  </si>
  <si>
    <t>Low</t>
  </si>
  <si>
    <t>Open</t>
  </si>
  <si>
    <t>Reimbursement</t>
  </si>
  <si>
    <t>N</t>
  </si>
  <si>
    <t>Stable</t>
  </si>
  <si>
    <t>Medium</t>
  </si>
  <si>
    <t>In Review</t>
  </si>
  <si>
    <t>Authorization</t>
  </si>
  <si>
    <t>Decreasing</t>
  </si>
  <si>
    <t>High</t>
  </si>
  <si>
    <t>Resolved</t>
  </si>
  <si>
    <t>Timely Filing</t>
  </si>
  <si>
    <t>Recoupment</t>
  </si>
  <si>
    <t>Termination</t>
  </si>
  <si>
    <t>Continuity of Care</t>
  </si>
  <si>
    <t>Other</t>
  </si>
  <si>
    <t>Risk Scoring Weights (editable)</t>
  </si>
  <si>
    <t>Component</t>
  </si>
  <si>
    <t>Points</t>
  </si>
  <si>
    <t>Risk Level Thresholds (editable)</t>
  </si>
  <si>
    <t>High Risk flag = Y</t>
  </si>
  <si>
    <t>High (&gt;=)</t>
  </si>
  <si>
    <t>Auto-Renew = Y</t>
  </si>
  <si>
    <t>Medium (&gt;=)</t>
  </si>
  <si>
    <t>Termination notice &gt;=180 days</t>
  </si>
  <si>
    <t>Termination notice 90–179 days</t>
  </si>
  <si>
    <t>Notice Alert Thresholds (editable)</t>
  </si>
  <si>
    <t>Termination notice &lt;90 days</t>
  </si>
  <si>
    <t>Due soon (days)</t>
  </si>
  <si>
    <t>No annual escalator</t>
  </si>
  <si>
    <t>Due in 90 (days)</t>
  </si>
  <si>
    <t>Escalator &lt;3%</t>
  </si>
  <si>
    <t>Escalator &gt;=3%</t>
  </si>
  <si>
    <t>Timely filing &lt;90 days</t>
  </si>
  <si>
    <t>Timely filing 90–179 days</t>
  </si>
  <si>
    <t>Timely filing &gt;=180 days</t>
  </si>
  <si>
    <t>Payment timeframe &gt;45 days</t>
  </si>
  <si>
    <t>Payment timeframe 31–45 days</t>
  </si>
  <si>
    <t>Payment timeframe &lt;=30 days</t>
  </si>
  <si>
    <t>Recoupment limit &gt;24 months</t>
  </si>
  <si>
    <t>Recoupment limit 13–24 months</t>
  </si>
  <si>
    <t>Recoupment limit &lt;=12 months</t>
  </si>
  <si>
    <t>Authorization required = Y</t>
  </si>
  <si>
    <t>Denials trend = Increasing</t>
  </si>
  <si>
    <t>Denials trend = Stable</t>
  </si>
  <si>
    <t>Denials trend = Decreasing</t>
  </si>
  <si>
    <t>J-codes rate &lt;100% CMS</t>
  </si>
  <si>
    <t>J-codes rate 100–109% CMS</t>
  </si>
  <si>
    <t>J-codes rate &gt;=110% CMS</t>
  </si>
  <si>
    <t>Reimbursement Highlights</t>
  </si>
  <si>
    <t>Track fee schedule basis, key rates, and escalators (feeds risk score).</t>
  </si>
  <si>
    <t>Product</t>
  </si>
  <si>
    <t>Conv Factor / % CMS</t>
  </si>
  <si>
    <t>J-Codes Rate (x CMS)</t>
  </si>
  <si>
    <t>Drug Carve-outs / Notes</t>
  </si>
  <si>
    <t>Annual Escalator (%)</t>
  </si>
  <si>
    <t>Other Notes</t>
  </si>
  <si>
    <t>Timely Filing &amp; Payment Rules</t>
  </si>
  <si>
    <t>Captures claim timing, payment speed, interest, and recoupment limits (feeds risk score).</t>
  </si>
  <si>
    <t>Timely Filing Limit (days)</t>
  </si>
  <si>
    <t>Payment Timeframe (days)</t>
  </si>
  <si>
    <t>Interest Owed (Y/N)</t>
  </si>
  <si>
    <t>Interest Rate / Notes</t>
  </si>
  <si>
    <t>Recoupment Limit (months)</t>
  </si>
  <si>
    <t>Retro Adjustments Allowed (Y/N)</t>
  </si>
  <si>
    <t>Notes</t>
  </si>
  <si>
    <t>Authorization &amp; Administrative Burden</t>
  </si>
  <si>
    <t>Tracks auth rules and denial trends (feeds risk score).</t>
  </si>
  <si>
    <t>Auth Required (Y/N)</t>
  </si>
  <si>
    <t>High-Friction Codes / Services</t>
  </si>
  <si>
    <t>Retro Auth Allowed (Y/N)</t>
  </si>
  <si>
    <t>Peer-to-Peer Available (Y/N)</t>
  </si>
  <si>
    <t>Portal Required (Y/N)</t>
  </si>
  <si>
    <t>Termination &amp; Continuity of Care</t>
  </si>
  <si>
    <t>Track termination provisions and continuity-of-care obligations.</t>
  </si>
  <si>
    <t>Continuation of Care (Y/N)</t>
  </si>
  <si>
    <t>Required Duration (days)</t>
  </si>
  <si>
    <t>Patient Notification Required (Y/N)</t>
  </si>
  <si>
    <t>Claims After Term (days)</t>
  </si>
  <si>
    <t>Contract Red Flags</t>
  </si>
  <si>
    <t>Track clause-level risks and action items.</t>
  </si>
  <si>
    <t>Description</t>
  </si>
  <si>
    <t>Action Needed</t>
  </si>
  <si>
    <t>Owner</t>
  </si>
  <si>
    <t>Escalation &amp; Dispute Log</t>
  </si>
  <si>
    <t>Track payment disputes, underpayments, and escalation history.</t>
  </si>
  <si>
    <t>Issue</t>
  </si>
  <si>
    <t>Date Identified</t>
  </si>
  <si>
    <t>Contract Section</t>
  </si>
  <si>
    <t>Amount at Risk</t>
  </si>
  <si>
    <t>Escalated To</t>
  </si>
  <si>
    <t>Resolution</t>
  </si>
  <si>
    <t>Renewal &amp; Strategy Planner</t>
  </si>
  <si>
    <t>Plan renegotiations and avoid missing notice windows.</t>
  </si>
  <si>
    <t>Contract End</t>
  </si>
  <si>
    <t>Strategy</t>
  </si>
  <si>
    <t>Key Ask</t>
  </si>
  <si>
    <t>Walk Away (Y/N)</t>
  </si>
  <si>
    <t>Impact if Terminated</t>
  </si>
  <si>
    <t>Procedure Rate</t>
  </si>
  <si>
    <t>E&amp;M Rate</t>
  </si>
  <si>
    <t>Imaging Rate</t>
  </si>
  <si>
    <t>Fee Schedule Basis (RVU year)</t>
  </si>
  <si>
    <t>Geographical adjuster</t>
  </si>
  <si>
    <t>PacificSource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</si>
</sst>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\$#,##0"/>
  </numFmts>
  <fonts count="8">
    <font>
      <sz val="11"/>
      <color theme="1"/>
      <name val="Calibri"/>
      <family val="2"/>
      <scheme val="minor"/>
    </font>
    <font>
      <b/>
      <sz val="11"/>
      <name val="Calibri"/>
    </font>
    <font>
      <b/>
      <sz val="16"/>
      <color rgb="FF1F4E79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sz val="11"/>
      <color rgb="FF0000FF"/>
      <name val="Calibri"/>
    </font>
    <font>
      <b/>
      <sz val="12"/>
      <color rgb="FF1F4E79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/>
    <xf numFmtId="14" fontId="0" fillId="0" borderId="0" xfId="0" applyNumberFormat="1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165" fontId="0" fillId="0" borderId="1" xfId="0" applyNumberForma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0" fontId="1" fillId="0" borderId="0" xfId="0" applyFont="1"/>
    <xf numFmtId="2" fontId="5" fillId="0" borderId="1" xfId="0" applyNumberFormat="1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left" vertical="top" wrapText="1"/>
    </xf>
    <xf numFmtId="166" fontId="5" fillId="0" borderId="1" xfId="0" applyNumberFormat="1" applyFont="1" applyBorder="1" applyAlignment="1">
      <alignment horizontal="left" vertical="top" wrapText="1"/>
    </xf>
    <xf numFmtId="0" fontId="7" fillId="0" borderId="2" xfId="0" applyFont="1" applyBorder="1"/>
    <xf numFmtId="0" fontId="6" fillId="0" borderId="2" xfId="0" applyFont="1" applyBorder="1"/>
    <xf numFmtId="1" fontId="7" fillId="0" borderId="2" xfId="0" applyNumberFormat="1" applyFont="1" applyBorder="1"/>
    <xf numFmtId="0" fontId="7" fillId="0" borderId="1" xfId="0" applyFont="1" applyBorder="1" applyAlignment="1">
      <alignment horizontal="left" vertical="top" wrapText="1"/>
    </xf>
    <xf numFmtId="1" fontId="7" fillId="0" borderId="1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18"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3"/>
  <sheetViews>
    <sheetView tabSelected="1" workbookViewId="0">
      <selection sqref="A1:R1"/>
    </sheetView>
  </sheetViews>
  <sheetFormatPr defaultRowHeight="14.5"/>
  <cols>
    <col min="1" max="1" width="28" customWidth="1"/>
    <col min="2" max="2" width="18" customWidth="1"/>
    <col min="3" max="3" width="22" customWidth="1"/>
    <col min="4" max="5" width="14" customWidth="1"/>
    <col min="6" max="6" width="10" customWidth="1"/>
    <col min="7" max="7" width="14" customWidth="1"/>
    <col min="8" max="8" width="20" customWidth="1"/>
    <col min="9" max="9" width="14" customWidth="1"/>
    <col min="10" max="11" width="16" customWidth="1"/>
    <col min="12" max="12" width="12" customWidth="1"/>
    <col min="13" max="13" width="14" customWidth="1"/>
    <col min="14" max="14" width="16" customWidth="1"/>
    <col min="15" max="15" width="22" customWidth="1"/>
    <col min="16" max="17" width="12" customWidth="1"/>
    <col min="18" max="18" width="40" customWidth="1"/>
    <col min="19" max="22" width="14" customWidth="1"/>
    <col min="23" max="23" width="16" customWidth="1"/>
    <col min="24" max="24" width="14" customWidth="1"/>
    <col min="25" max="25" width="16" customWidth="1"/>
    <col min="26" max="28" width="12" customWidth="1"/>
  </cols>
  <sheetData>
    <row r="1" spans="1:28" ht="24" customHeight="1">
      <c r="A1" s="26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28" ht="18" customHeight="1">
      <c r="A2" s="24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28" ht="32.15" customHeight="1">
      <c r="A3" s="6" t="s">
        <v>14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17</v>
      </c>
      <c r="L3" s="6" t="s">
        <v>18</v>
      </c>
      <c r="M3" s="6" t="s">
        <v>31</v>
      </c>
      <c r="N3" s="6" t="s">
        <v>32</v>
      </c>
      <c r="O3" s="6" t="s">
        <v>33</v>
      </c>
      <c r="P3" s="6" t="s">
        <v>15</v>
      </c>
      <c r="Q3" s="6" t="s">
        <v>16</v>
      </c>
      <c r="R3" s="6" t="s">
        <v>34</v>
      </c>
      <c r="S3" s="6" t="s">
        <v>35</v>
      </c>
      <c r="T3" s="6" t="s">
        <v>36</v>
      </c>
      <c r="U3" s="6" t="s">
        <v>37</v>
      </c>
      <c r="V3" s="6" t="s">
        <v>38</v>
      </c>
      <c r="W3" s="6" t="s">
        <v>39</v>
      </c>
      <c r="X3" s="6" t="s">
        <v>40</v>
      </c>
      <c r="Y3" s="6" t="s">
        <v>41</v>
      </c>
      <c r="Z3" s="6" t="s">
        <v>42</v>
      </c>
      <c r="AA3" s="6" t="s">
        <v>43</v>
      </c>
      <c r="AB3" s="6" t="s">
        <v>44</v>
      </c>
    </row>
    <row r="4" spans="1:28">
      <c r="A4" s="3">
        <v>20</v>
      </c>
      <c r="B4" s="10" t="s">
        <v>155</v>
      </c>
      <c r="C4" s="10"/>
      <c r="D4" s="11"/>
      <c r="E4" s="11"/>
      <c r="F4" s="12" t="str">
        <f t="shared" ref="F4:F35" si="0">IF(OR(D4="",E4=""),"",ROUND((E4-D4)/365,1))</f>
        <v/>
      </c>
      <c r="G4" s="10"/>
      <c r="H4" s="10"/>
      <c r="I4" s="9" t="str">
        <f t="shared" ref="I4:I35" si="1">IF(OR(E4="",H4=""),"",E4-H4)</f>
        <v/>
      </c>
      <c r="J4" s="7" t="str">
        <f t="shared" ref="J4:J35" ca="1" si="2">IF(I4="","",I4-TODAY())</f>
        <v/>
      </c>
      <c r="K4" s="3" t="str">
        <f t="shared" ref="K4:K35" ca="1" si="3">IF(J4="","",IF(J4&lt;0,"OVERDUE",IF(J4&lt;=thDueSoon,"DUE ≤30 DAYS",IF(J4&lt;=thDue90,"DUE ≤90 DAYS","OK"))))</f>
        <v/>
      </c>
      <c r="L4" s="13"/>
      <c r="M4" s="10"/>
      <c r="N4" s="11"/>
      <c r="O4" s="11"/>
      <c r="P4" s="7">
        <f t="shared" ref="P4:P35" si="4">IF(B4="","",SUM(S4:AB4))</f>
        <v>12</v>
      </c>
      <c r="Q4" s="3" t="str">
        <f t="shared" ref="Q4:Q35" si="5">IF(P4="","",IF(P4&gt;=thHigh,"High",IF(P4&gt;=thMed,"Medium","Low")))</f>
        <v>Low</v>
      </c>
      <c r="R4" s="10"/>
      <c r="S4" s="3">
        <f t="shared" ref="S4:S35" si="6">IF(M4="Y",wHighRisk,0)</f>
        <v>0</v>
      </c>
      <c r="T4" s="3">
        <f t="shared" ref="T4:T35" si="7">IF(G4="Y",wAutoRenew,0)</f>
        <v>0</v>
      </c>
      <c r="U4" s="3">
        <f t="shared" ref="U4:U35" si="8">IF(H4="",0,IF(H4&gt;=180,wNotice180,IF(H4&gt;=90,wNotice90,wNoticeShort)))</f>
        <v>0</v>
      </c>
      <c r="V4" s="3">
        <f>IFERROR(IF(INDEX(Reimbursement!$L$4:$L$203,MATCH($A4,Reimbursement!$A$4:$A$203,0))="",wNoEsc,IF(INDEX(Reimbursement!$L$4:$L$203,MATCH($A4,Reimbursement!$A$4:$A$203,0))&lt;0.03,wEscLow,wEscGood)),0)</f>
        <v>5</v>
      </c>
      <c r="W4" s="3">
        <f>IFERROR(IF(INDEX('Timely Filing'!$D$4:$D$203,MATCH($A4,'Timely Filing'!$A$4:$A$203,0))&lt;90,wTFShort,IF(INDEX('Timely Filing'!$D$4:$D$203,MATCH($A4,'Timely Filing'!$A$4:$A$203,0))&lt;180,wTFMed,wTFGood)),0)</f>
        <v>5</v>
      </c>
      <c r="X4" s="3">
        <f>IFERROR(IF(INDEX('Timely Filing'!$E$4:$E$203,MATCH($A4,'Timely Filing'!$A$4:$A$203,0))&gt;45,wPaySlow,IF(INDEX('Timely Filing'!$E$4:$E$203,MATCH($A4,'Timely Filing'!$A$4:$A$203,0))&gt;30,wPayMed,wPayGood)),0)</f>
        <v>1</v>
      </c>
      <c r="Y4" s="3">
        <f>IFERROR(IF(INDEX('Timely Filing'!$H$4:$H$203,MATCH($A4,'Timely Filing'!$A$4:$A$203,0))&gt;24,wRecLong,IF(INDEX('Timely Filing'!$H$4:$H$203,MATCH($A4,'Timely Filing'!$A$4:$A$203,0))&gt;12,wRecMed,wRecGood)),0)</f>
        <v>1</v>
      </c>
      <c r="Z4" s="3">
        <f>IFERROR(IF(INDEX('Auth &amp; Admin'!$B$4:$B$203,MATCH($A4,'Auth &amp; Admin'!$A$4:$A$203,0))="Y",wAuth,0),0)</f>
        <v>0</v>
      </c>
      <c r="AA4" s="3">
        <f>IFERROR(IF(INDEX('Auth &amp; Admin'!$G$4:$G$203,MATCH($A4,'Auth &amp; Admin'!$A$4:$A$203,0))="Increasing",wDenInc,IF(INDEX('Auth &amp; Admin'!$G$4:$G$203,MATCH($A4,'Auth &amp; Admin'!$A$4:$A$203,0))="Stable",wDenStable,IF(INDEX('Auth &amp; Admin'!$G$4:$G$203,MATCH($A4,'Auth &amp; Admin'!$A$4:$A$203,0))="Decreasing",wDenDec,0))),0)</f>
        <v>0</v>
      </c>
      <c r="AB4" s="3">
        <f>IFERROR(IF(INDEX(Reimbursement!$J$4:$J$203,MATCH($A4,Reimbursement!$A$4:$A$203,0))="",0,IF(INDEX(Reimbursement!$J$4:$J$203,MATCH($A4,Reimbursement!$A$4:$A$203,0))&lt;1,wJLow,IF(INDEX(Reimbursement!$J$4:$J$203,MATCH($A4,Reimbursement!$A$4:$A$203,0))&lt;1.1,wJMed,wJGood))),0)</f>
        <v>0</v>
      </c>
    </row>
    <row r="5" spans="1:28">
      <c r="A5" s="3" t="str">
        <f t="shared" ref="A5:A35" si="9">IF(B5="","",B5&amp;" - "&amp;C5)</f>
        <v/>
      </c>
      <c r="B5" s="10"/>
      <c r="C5" s="10"/>
      <c r="D5" s="11"/>
      <c r="E5" s="11"/>
      <c r="F5" s="12" t="str">
        <f t="shared" si="0"/>
        <v/>
      </c>
      <c r="G5" s="10"/>
      <c r="H5" s="10"/>
      <c r="I5" s="9" t="str">
        <f t="shared" si="1"/>
        <v/>
      </c>
      <c r="J5" s="7" t="str">
        <f t="shared" ca="1" si="2"/>
        <v/>
      </c>
      <c r="K5" s="3" t="str">
        <f t="shared" ca="1" si="3"/>
        <v/>
      </c>
      <c r="L5" s="13"/>
      <c r="M5" s="10"/>
      <c r="N5" s="11"/>
      <c r="O5" s="11"/>
      <c r="P5" s="7" t="str">
        <f t="shared" si="4"/>
        <v/>
      </c>
      <c r="Q5" s="3" t="str">
        <f t="shared" si="5"/>
        <v/>
      </c>
      <c r="R5" s="10"/>
      <c r="S5" s="3">
        <f t="shared" si="6"/>
        <v>0</v>
      </c>
      <c r="T5" s="3">
        <f t="shared" si="7"/>
        <v>0</v>
      </c>
      <c r="U5" s="3">
        <f t="shared" si="8"/>
        <v>0</v>
      </c>
      <c r="V5" s="3">
        <f>IFERROR(IF(INDEX(Reimbursement!$L$4:$L$203,MATCH($A5,Reimbursement!$A$4:$A$203,0))="",wNoEsc,IF(INDEX(Reimbursement!$L$4:$L$203,MATCH($A5,Reimbursement!$A$4:$A$203,0))&lt;0.03,wEscLow,wEscGood)),0)</f>
        <v>0</v>
      </c>
      <c r="W5" s="3">
        <f>IFERROR(IF(INDEX('Timely Filing'!$D$4:$D$203,MATCH($A5,'Timely Filing'!$A$4:$A$203,0))&lt;90,wTFShort,IF(INDEX('Timely Filing'!$D$4:$D$203,MATCH($A5,'Timely Filing'!$A$4:$A$203,0))&lt;180,wTFMed,wTFGood)),0)</f>
        <v>0</v>
      </c>
      <c r="X5" s="3">
        <f>IFERROR(IF(INDEX('Timely Filing'!$E$4:$E$203,MATCH($A5,'Timely Filing'!$A$4:$A$203,0))&gt;45,wPaySlow,IF(INDEX('Timely Filing'!$E$4:$E$203,MATCH($A5,'Timely Filing'!$A$4:$A$203,0))&gt;30,wPayMed,wPayGood)),0)</f>
        <v>0</v>
      </c>
      <c r="Y5" s="3">
        <f>IFERROR(IF(INDEX('Timely Filing'!$H$4:$H$203,MATCH($A5,'Timely Filing'!$A$4:$A$203,0))&gt;24,wRecLong,IF(INDEX('Timely Filing'!$H$4:$H$203,MATCH($A5,'Timely Filing'!$A$4:$A$203,0))&gt;12,wRecMed,wRecGood)),0)</f>
        <v>0</v>
      </c>
      <c r="Z5" s="3">
        <f>IFERROR(IF(INDEX('Auth &amp; Admin'!$B$4:$B$203,MATCH($A5,'Auth &amp; Admin'!$A$4:$A$203,0))="Y",wAuth,0),0)</f>
        <v>0</v>
      </c>
      <c r="AA5" s="3">
        <f>IFERROR(IF(INDEX('Auth &amp; Admin'!$G$4:$G$203,MATCH($A5,'Auth &amp; Admin'!$A$4:$A$203,0))="Increasing",wDenInc,IF(INDEX('Auth &amp; Admin'!$G$4:$G$203,MATCH($A5,'Auth &amp; Admin'!$A$4:$A$203,0))="Stable",wDenStable,IF(INDEX('Auth &amp; Admin'!$G$4:$G$203,MATCH($A5,'Auth &amp; Admin'!$A$4:$A$203,0))="Decreasing",wDenDec,0))),0)</f>
        <v>0</v>
      </c>
      <c r="AB5" s="3">
        <f>IFERROR(IF(INDEX(Reimbursement!$J$4:$J$203,MATCH($A5,Reimbursement!$A$4:$A$203,0))="",0,IF(INDEX(Reimbursement!$J$4:$J$203,MATCH($A5,Reimbursement!$A$4:$A$203,0))&lt;1,wJLow,IF(INDEX(Reimbursement!$J$4:$J$203,MATCH($A5,Reimbursement!$A$4:$A$203,0))&lt;1.1,wJMed,wJGood))),0)</f>
        <v>0</v>
      </c>
    </row>
    <row r="6" spans="1:28">
      <c r="A6" s="3" t="str">
        <f t="shared" si="9"/>
        <v/>
      </c>
      <c r="B6" s="10"/>
      <c r="C6" s="10"/>
      <c r="D6" s="11"/>
      <c r="E6" s="11"/>
      <c r="F6" s="12" t="str">
        <f t="shared" si="0"/>
        <v/>
      </c>
      <c r="G6" s="10"/>
      <c r="H6" s="10"/>
      <c r="I6" s="9" t="str">
        <f t="shared" si="1"/>
        <v/>
      </c>
      <c r="J6" s="7" t="str">
        <f t="shared" ca="1" si="2"/>
        <v/>
      </c>
      <c r="K6" s="3" t="str">
        <f t="shared" ca="1" si="3"/>
        <v/>
      </c>
      <c r="L6" s="13"/>
      <c r="M6" s="10"/>
      <c r="N6" s="11"/>
      <c r="O6" s="11"/>
      <c r="P6" s="7" t="str">
        <f t="shared" si="4"/>
        <v/>
      </c>
      <c r="Q6" s="3" t="str">
        <f t="shared" si="5"/>
        <v/>
      </c>
      <c r="R6" s="10"/>
      <c r="S6" s="3">
        <f t="shared" si="6"/>
        <v>0</v>
      </c>
      <c r="T6" s="3">
        <f t="shared" si="7"/>
        <v>0</v>
      </c>
      <c r="U6" s="3">
        <f t="shared" si="8"/>
        <v>0</v>
      </c>
      <c r="V6" s="3">
        <f>IFERROR(IF(INDEX(Reimbursement!$L$4:$L$203,MATCH($A6,Reimbursement!$A$4:$A$203,0))="",wNoEsc,IF(INDEX(Reimbursement!$L$4:$L$203,MATCH($A6,Reimbursement!$A$4:$A$203,0))&lt;0.03,wEscLow,wEscGood)),0)</f>
        <v>0</v>
      </c>
      <c r="W6" s="3">
        <f>IFERROR(IF(INDEX('Timely Filing'!$D$4:$D$203,MATCH($A6,'Timely Filing'!$A$4:$A$203,0))&lt;90,wTFShort,IF(INDEX('Timely Filing'!$D$4:$D$203,MATCH($A6,'Timely Filing'!$A$4:$A$203,0))&lt;180,wTFMed,wTFGood)),0)</f>
        <v>0</v>
      </c>
      <c r="X6" s="3">
        <f>IFERROR(IF(INDEX('Timely Filing'!$E$4:$E$203,MATCH($A6,'Timely Filing'!$A$4:$A$203,0))&gt;45,wPaySlow,IF(INDEX('Timely Filing'!$E$4:$E$203,MATCH($A6,'Timely Filing'!$A$4:$A$203,0))&gt;30,wPayMed,wPayGood)),0)</f>
        <v>0</v>
      </c>
      <c r="Y6" s="3">
        <f>IFERROR(IF(INDEX('Timely Filing'!$H$4:$H$203,MATCH($A6,'Timely Filing'!$A$4:$A$203,0))&gt;24,wRecLong,IF(INDEX('Timely Filing'!$H$4:$H$203,MATCH($A6,'Timely Filing'!$A$4:$A$203,0))&gt;12,wRecMed,wRecGood)),0)</f>
        <v>0</v>
      </c>
      <c r="Z6" s="3">
        <f>IFERROR(IF(INDEX('Auth &amp; Admin'!$B$4:$B$203,MATCH($A6,'Auth &amp; Admin'!$A$4:$A$203,0))="Y",wAuth,0),0)</f>
        <v>0</v>
      </c>
      <c r="AA6" s="3">
        <f>IFERROR(IF(INDEX('Auth &amp; Admin'!$G$4:$G$203,MATCH($A6,'Auth &amp; Admin'!$A$4:$A$203,0))="Increasing",wDenInc,IF(INDEX('Auth &amp; Admin'!$G$4:$G$203,MATCH($A6,'Auth &amp; Admin'!$A$4:$A$203,0))="Stable",wDenStable,IF(INDEX('Auth &amp; Admin'!$G$4:$G$203,MATCH($A6,'Auth &amp; Admin'!$A$4:$A$203,0))="Decreasing",wDenDec,0))),0)</f>
        <v>0</v>
      </c>
      <c r="AB6" s="3">
        <f>IFERROR(IF(INDEX(Reimbursement!$J$4:$J$203,MATCH($A6,Reimbursement!$A$4:$A$203,0))="",0,IF(INDEX(Reimbursement!$J$4:$J$203,MATCH($A6,Reimbursement!$A$4:$A$203,0))&lt;1,wJLow,IF(INDEX(Reimbursement!$J$4:$J$203,MATCH($A6,Reimbursement!$A$4:$A$203,0))&lt;1.1,wJMed,wJGood))),0)</f>
        <v>0</v>
      </c>
    </row>
    <row r="7" spans="1:28">
      <c r="A7" s="3" t="str">
        <f t="shared" si="9"/>
        <v/>
      </c>
      <c r="B7" s="10"/>
      <c r="C7" s="10"/>
      <c r="D7" s="11"/>
      <c r="E7" s="11"/>
      <c r="F7" s="12" t="str">
        <f t="shared" si="0"/>
        <v/>
      </c>
      <c r="G7" s="10"/>
      <c r="H7" s="10"/>
      <c r="I7" s="9" t="str">
        <f t="shared" si="1"/>
        <v/>
      </c>
      <c r="J7" s="7" t="str">
        <f t="shared" ca="1" si="2"/>
        <v/>
      </c>
      <c r="K7" s="3" t="str">
        <f t="shared" ca="1" si="3"/>
        <v/>
      </c>
      <c r="L7" s="13"/>
      <c r="M7" s="10"/>
      <c r="N7" s="11"/>
      <c r="O7" s="11"/>
      <c r="P7" s="7" t="str">
        <f t="shared" si="4"/>
        <v/>
      </c>
      <c r="Q7" s="3" t="str">
        <f t="shared" si="5"/>
        <v/>
      </c>
      <c r="R7" s="10"/>
      <c r="S7" s="3">
        <f t="shared" si="6"/>
        <v>0</v>
      </c>
      <c r="T7" s="3">
        <f t="shared" si="7"/>
        <v>0</v>
      </c>
      <c r="U7" s="3">
        <f t="shared" si="8"/>
        <v>0</v>
      </c>
      <c r="V7" s="3">
        <f>IFERROR(IF(INDEX(Reimbursement!$L$4:$L$203,MATCH($A7,Reimbursement!$A$4:$A$203,0))="",wNoEsc,IF(INDEX(Reimbursement!$L$4:$L$203,MATCH($A7,Reimbursement!$A$4:$A$203,0))&lt;0.03,wEscLow,wEscGood)),0)</f>
        <v>0</v>
      </c>
      <c r="W7" s="3">
        <f>IFERROR(IF(INDEX('Timely Filing'!$D$4:$D$203,MATCH($A7,'Timely Filing'!$A$4:$A$203,0))&lt;90,wTFShort,IF(INDEX('Timely Filing'!$D$4:$D$203,MATCH($A7,'Timely Filing'!$A$4:$A$203,0))&lt;180,wTFMed,wTFGood)),0)</f>
        <v>0</v>
      </c>
      <c r="X7" s="3">
        <f>IFERROR(IF(INDEX('Timely Filing'!$E$4:$E$203,MATCH($A7,'Timely Filing'!$A$4:$A$203,0))&gt;45,wPaySlow,IF(INDEX('Timely Filing'!$E$4:$E$203,MATCH($A7,'Timely Filing'!$A$4:$A$203,0))&gt;30,wPayMed,wPayGood)),0)</f>
        <v>0</v>
      </c>
      <c r="Y7" s="3">
        <f>IFERROR(IF(INDEX('Timely Filing'!$H$4:$H$203,MATCH($A7,'Timely Filing'!$A$4:$A$203,0))&gt;24,wRecLong,IF(INDEX('Timely Filing'!$H$4:$H$203,MATCH($A7,'Timely Filing'!$A$4:$A$203,0))&gt;12,wRecMed,wRecGood)),0)</f>
        <v>0</v>
      </c>
      <c r="Z7" s="3">
        <f>IFERROR(IF(INDEX('Auth &amp; Admin'!$B$4:$B$203,MATCH($A7,'Auth &amp; Admin'!$A$4:$A$203,0))="Y",wAuth,0),0)</f>
        <v>0</v>
      </c>
      <c r="AA7" s="3">
        <f>IFERROR(IF(INDEX('Auth &amp; Admin'!$G$4:$G$203,MATCH($A7,'Auth &amp; Admin'!$A$4:$A$203,0))="Increasing",wDenInc,IF(INDEX('Auth &amp; Admin'!$G$4:$G$203,MATCH($A7,'Auth &amp; Admin'!$A$4:$A$203,0))="Stable",wDenStable,IF(INDEX('Auth &amp; Admin'!$G$4:$G$203,MATCH($A7,'Auth &amp; Admin'!$A$4:$A$203,0))="Decreasing",wDenDec,0))),0)</f>
        <v>0</v>
      </c>
      <c r="AB7" s="3">
        <f>IFERROR(IF(INDEX(Reimbursement!$J$4:$J$203,MATCH($A7,Reimbursement!$A$4:$A$203,0))="",0,IF(INDEX(Reimbursement!$J$4:$J$203,MATCH($A7,Reimbursement!$A$4:$A$203,0))&lt;1,wJLow,IF(INDEX(Reimbursement!$J$4:$J$203,MATCH($A7,Reimbursement!$A$4:$A$203,0))&lt;1.1,wJMed,wJGood))),0)</f>
        <v>0</v>
      </c>
    </row>
    <row r="8" spans="1:28">
      <c r="A8" s="3" t="str">
        <f t="shared" si="9"/>
        <v/>
      </c>
      <c r="B8" s="10"/>
      <c r="C8" s="10"/>
      <c r="D8" s="11"/>
      <c r="E8" s="11"/>
      <c r="F8" s="12" t="str">
        <f t="shared" si="0"/>
        <v/>
      </c>
      <c r="G8" s="10"/>
      <c r="H8" s="10"/>
      <c r="I8" s="9" t="str">
        <f t="shared" si="1"/>
        <v/>
      </c>
      <c r="J8" s="7" t="str">
        <f t="shared" ca="1" si="2"/>
        <v/>
      </c>
      <c r="K8" s="3" t="str">
        <f t="shared" ca="1" si="3"/>
        <v/>
      </c>
      <c r="L8" s="13"/>
      <c r="M8" s="10"/>
      <c r="N8" s="11"/>
      <c r="O8" s="11"/>
      <c r="P8" s="7" t="str">
        <f t="shared" si="4"/>
        <v/>
      </c>
      <c r="Q8" s="3" t="str">
        <f t="shared" si="5"/>
        <v/>
      </c>
      <c r="R8" s="10"/>
      <c r="S8" s="3">
        <f t="shared" si="6"/>
        <v>0</v>
      </c>
      <c r="T8" s="3">
        <f t="shared" si="7"/>
        <v>0</v>
      </c>
      <c r="U8" s="3">
        <f t="shared" si="8"/>
        <v>0</v>
      </c>
      <c r="V8" s="3">
        <f>IFERROR(IF(INDEX(Reimbursement!$L$4:$L$203,MATCH($A8,Reimbursement!$A$4:$A$203,0))="",wNoEsc,IF(INDEX(Reimbursement!$L$4:$L$203,MATCH($A8,Reimbursement!$A$4:$A$203,0))&lt;0.03,wEscLow,wEscGood)),0)</f>
        <v>0</v>
      </c>
      <c r="W8" s="3">
        <f>IFERROR(IF(INDEX('Timely Filing'!$D$4:$D$203,MATCH($A8,'Timely Filing'!$A$4:$A$203,0))&lt;90,wTFShort,IF(INDEX('Timely Filing'!$D$4:$D$203,MATCH($A8,'Timely Filing'!$A$4:$A$203,0))&lt;180,wTFMed,wTFGood)),0)</f>
        <v>0</v>
      </c>
      <c r="X8" s="3">
        <f>IFERROR(IF(INDEX('Timely Filing'!$E$4:$E$203,MATCH($A8,'Timely Filing'!$A$4:$A$203,0))&gt;45,wPaySlow,IF(INDEX('Timely Filing'!$E$4:$E$203,MATCH($A8,'Timely Filing'!$A$4:$A$203,0))&gt;30,wPayMed,wPayGood)),0)</f>
        <v>0</v>
      </c>
      <c r="Y8" s="3">
        <f>IFERROR(IF(INDEX('Timely Filing'!$H$4:$H$203,MATCH($A8,'Timely Filing'!$A$4:$A$203,0))&gt;24,wRecLong,IF(INDEX('Timely Filing'!$H$4:$H$203,MATCH($A8,'Timely Filing'!$A$4:$A$203,0))&gt;12,wRecMed,wRecGood)),0)</f>
        <v>0</v>
      </c>
      <c r="Z8" s="3">
        <f>IFERROR(IF(INDEX('Auth &amp; Admin'!$B$4:$B$203,MATCH($A8,'Auth &amp; Admin'!$A$4:$A$203,0))="Y",wAuth,0),0)</f>
        <v>0</v>
      </c>
      <c r="AA8" s="3">
        <f>IFERROR(IF(INDEX('Auth &amp; Admin'!$G$4:$G$203,MATCH($A8,'Auth &amp; Admin'!$A$4:$A$203,0))="Increasing",wDenInc,IF(INDEX('Auth &amp; Admin'!$G$4:$G$203,MATCH($A8,'Auth &amp; Admin'!$A$4:$A$203,0))="Stable",wDenStable,IF(INDEX('Auth &amp; Admin'!$G$4:$G$203,MATCH($A8,'Auth &amp; Admin'!$A$4:$A$203,0))="Decreasing",wDenDec,0))),0)</f>
        <v>0</v>
      </c>
      <c r="AB8" s="3">
        <f>IFERROR(IF(INDEX(Reimbursement!$J$4:$J$203,MATCH($A8,Reimbursement!$A$4:$A$203,0))="",0,IF(INDEX(Reimbursement!$J$4:$J$203,MATCH($A8,Reimbursement!$A$4:$A$203,0))&lt;1,wJLow,IF(INDEX(Reimbursement!$J$4:$J$203,MATCH($A8,Reimbursement!$A$4:$A$203,0))&lt;1.1,wJMed,wJGood))),0)</f>
        <v>0</v>
      </c>
    </row>
    <row r="9" spans="1:28">
      <c r="A9" s="3" t="str">
        <f t="shared" si="9"/>
        <v/>
      </c>
      <c r="B9" s="10"/>
      <c r="C9" s="10"/>
      <c r="D9" s="11"/>
      <c r="E9" s="11"/>
      <c r="F9" s="12" t="str">
        <f t="shared" si="0"/>
        <v/>
      </c>
      <c r="G9" s="10"/>
      <c r="H9" s="10"/>
      <c r="I9" s="9" t="str">
        <f t="shared" si="1"/>
        <v/>
      </c>
      <c r="J9" s="7" t="str">
        <f t="shared" ca="1" si="2"/>
        <v/>
      </c>
      <c r="K9" s="3" t="str">
        <f t="shared" ca="1" si="3"/>
        <v/>
      </c>
      <c r="L9" s="13"/>
      <c r="M9" s="10"/>
      <c r="N9" s="11"/>
      <c r="O9" s="11"/>
      <c r="P9" s="7" t="str">
        <f t="shared" si="4"/>
        <v/>
      </c>
      <c r="Q9" s="3" t="str">
        <f t="shared" si="5"/>
        <v/>
      </c>
      <c r="R9" s="10"/>
      <c r="S9" s="3">
        <f t="shared" si="6"/>
        <v>0</v>
      </c>
      <c r="T9" s="3">
        <f t="shared" si="7"/>
        <v>0</v>
      </c>
      <c r="U9" s="3">
        <f t="shared" si="8"/>
        <v>0</v>
      </c>
      <c r="V9" s="3">
        <f>IFERROR(IF(INDEX(Reimbursement!$L$4:$L$203,MATCH($A9,Reimbursement!$A$4:$A$203,0))="",wNoEsc,IF(INDEX(Reimbursement!$L$4:$L$203,MATCH($A9,Reimbursement!$A$4:$A$203,0))&lt;0.03,wEscLow,wEscGood)),0)</f>
        <v>0</v>
      </c>
      <c r="W9" s="3">
        <f>IFERROR(IF(INDEX('Timely Filing'!$D$4:$D$203,MATCH($A9,'Timely Filing'!$A$4:$A$203,0))&lt;90,wTFShort,IF(INDEX('Timely Filing'!$D$4:$D$203,MATCH($A9,'Timely Filing'!$A$4:$A$203,0))&lt;180,wTFMed,wTFGood)),0)</f>
        <v>0</v>
      </c>
      <c r="X9" s="3">
        <f>IFERROR(IF(INDEX('Timely Filing'!$E$4:$E$203,MATCH($A9,'Timely Filing'!$A$4:$A$203,0))&gt;45,wPaySlow,IF(INDEX('Timely Filing'!$E$4:$E$203,MATCH($A9,'Timely Filing'!$A$4:$A$203,0))&gt;30,wPayMed,wPayGood)),0)</f>
        <v>0</v>
      </c>
      <c r="Y9" s="3">
        <f>IFERROR(IF(INDEX('Timely Filing'!$H$4:$H$203,MATCH($A9,'Timely Filing'!$A$4:$A$203,0))&gt;24,wRecLong,IF(INDEX('Timely Filing'!$H$4:$H$203,MATCH($A9,'Timely Filing'!$A$4:$A$203,0))&gt;12,wRecMed,wRecGood)),0)</f>
        <v>0</v>
      </c>
      <c r="Z9" s="3">
        <f>IFERROR(IF(INDEX('Auth &amp; Admin'!$B$4:$B$203,MATCH($A9,'Auth &amp; Admin'!$A$4:$A$203,0))="Y",wAuth,0),0)</f>
        <v>0</v>
      </c>
      <c r="AA9" s="3">
        <f>IFERROR(IF(INDEX('Auth &amp; Admin'!$G$4:$G$203,MATCH($A9,'Auth &amp; Admin'!$A$4:$A$203,0))="Increasing",wDenInc,IF(INDEX('Auth &amp; Admin'!$G$4:$G$203,MATCH($A9,'Auth &amp; Admin'!$A$4:$A$203,0))="Stable",wDenStable,IF(INDEX('Auth &amp; Admin'!$G$4:$G$203,MATCH($A9,'Auth &amp; Admin'!$A$4:$A$203,0))="Decreasing",wDenDec,0))),0)</f>
        <v>0</v>
      </c>
      <c r="AB9" s="3">
        <f>IFERROR(IF(INDEX(Reimbursement!$J$4:$J$203,MATCH($A9,Reimbursement!$A$4:$A$203,0))="",0,IF(INDEX(Reimbursement!$J$4:$J$203,MATCH($A9,Reimbursement!$A$4:$A$203,0))&lt;1,wJLow,IF(INDEX(Reimbursement!$J$4:$J$203,MATCH($A9,Reimbursement!$A$4:$A$203,0))&lt;1.1,wJMed,wJGood))),0)</f>
        <v>0</v>
      </c>
    </row>
    <row r="10" spans="1:28">
      <c r="A10" s="3" t="str">
        <f t="shared" si="9"/>
        <v/>
      </c>
      <c r="B10" s="10"/>
      <c r="C10" s="10"/>
      <c r="D10" s="11"/>
      <c r="E10" s="11"/>
      <c r="F10" s="12" t="str">
        <f t="shared" si="0"/>
        <v/>
      </c>
      <c r="G10" s="10"/>
      <c r="H10" s="10"/>
      <c r="I10" s="9" t="str">
        <f t="shared" si="1"/>
        <v/>
      </c>
      <c r="J10" s="7" t="str">
        <f t="shared" ca="1" si="2"/>
        <v/>
      </c>
      <c r="K10" s="3" t="str">
        <f t="shared" ca="1" si="3"/>
        <v/>
      </c>
      <c r="L10" s="13"/>
      <c r="M10" s="10"/>
      <c r="N10" s="11"/>
      <c r="O10" s="11"/>
      <c r="P10" s="7" t="str">
        <f t="shared" si="4"/>
        <v/>
      </c>
      <c r="Q10" s="3" t="str">
        <f t="shared" si="5"/>
        <v/>
      </c>
      <c r="R10" s="10"/>
      <c r="S10" s="3">
        <f t="shared" si="6"/>
        <v>0</v>
      </c>
      <c r="T10" s="3">
        <f t="shared" si="7"/>
        <v>0</v>
      </c>
      <c r="U10" s="3">
        <f t="shared" si="8"/>
        <v>0</v>
      </c>
      <c r="V10" s="3">
        <f>IFERROR(IF(INDEX(Reimbursement!$L$4:$L$203,MATCH($A10,Reimbursement!$A$4:$A$203,0))="",wNoEsc,IF(INDEX(Reimbursement!$L$4:$L$203,MATCH($A10,Reimbursement!$A$4:$A$203,0))&lt;0.03,wEscLow,wEscGood)),0)</f>
        <v>0</v>
      </c>
      <c r="W10" s="3">
        <f>IFERROR(IF(INDEX('Timely Filing'!$D$4:$D$203,MATCH($A10,'Timely Filing'!$A$4:$A$203,0))&lt;90,wTFShort,IF(INDEX('Timely Filing'!$D$4:$D$203,MATCH($A10,'Timely Filing'!$A$4:$A$203,0))&lt;180,wTFMed,wTFGood)),0)</f>
        <v>0</v>
      </c>
      <c r="X10" s="3">
        <f>IFERROR(IF(INDEX('Timely Filing'!$E$4:$E$203,MATCH($A10,'Timely Filing'!$A$4:$A$203,0))&gt;45,wPaySlow,IF(INDEX('Timely Filing'!$E$4:$E$203,MATCH($A10,'Timely Filing'!$A$4:$A$203,0))&gt;30,wPayMed,wPayGood)),0)</f>
        <v>0</v>
      </c>
      <c r="Y10" s="3">
        <f>IFERROR(IF(INDEX('Timely Filing'!$H$4:$H$203,MATCH($A10,'Timely Filing'!$A$4:$A$203,0))&gt;24,wRecLong,IF(INDEX('Timely Filing'!$H$4:$H$203,MATCH($A10,'Timely Filing'!$A$4:$A$203,0))&gt;12,wRecMed,wRecGood)),0)</f>
        <v>0</v>
      </c>
      <c r="Z10" s="3">
        <f>IFERROR(IF(INDEX('Auth &amp; Admin'!$B$4:$B$203,MATCH($A10,'Auth &amp; Admin'!$A$4:$A$203,0))="Y",wAuth,0),0)</f>
        <v>0</v>
      </c>
      <c r="AA10" s="3">
        <f>IFERROR(IF(INDEX('Auth &amp; Admin'!$G$4:$G$203,MATCH($A10,'Auth &amp; Admin'!$A$4:$A$203,0))="Increasing",wDenInc,IF(INDEX('Auth &amp; Admin'!$G$4:$G$203,MATCH($A10,'Auth &amp; Admin'!$A$4:$A$203,0))="Stable",wDenStable,IF(INDEX('Auth &amp; Admin'!$G$4:$G$203,MATCH($A10,'Auth &amp; Admin'!$A$4:$A$203,0))="Decreasing",wDenDec,0))),0)</f>
        <v>0</v>
      </c>
      <c r="AB10" s="3">
        <f>IFERROR(IF(INDEX(Reimbursement!$J$4:$J$203,MATCH($A10,Reimbursement!$A$4:$A$203,0))="",0,IF(INDEX(Reimbursement!$J$4:$J$203,MATCH($A10,Reimbursement!$A$4:$A$203,0))&lt;1,wJLow,IF(INDEX(Reimbursement!$J$4:$J$203,MATCH($A10,Reimbursement!$A$4:$A$203,0))&lt;1.1,wJMed,wJGood))),0)</f>
        <v>0</v>
      </c>
    </row>
    <row r="11" spans="1:28">
      <c r="A11" s="3" t="str">
        <f t="shared" si="9"/>
        <v/>
      </c>
      <c r="B11" s="10"/>
      <c r="C11" s="10"/>
      <c r="D11" s="11"/>
      <c r="E11" s="11"/>
      <c r="F11" s="12" t="str">
        <f t="shared" si="0"/>
        <v/>
      </c>
      <c r="G11" s="10"/>
      <c r="H11" s="10"/>
      <c r="I11" s="9" t="str">
        <f t="shared" si="1"/>
        <v/>
      </c>
      <c r="J11" s="7" t="str">
        <f t="shared" ca="1" si="2"/>
        <v/>
      </c>
      <c r="K11" s="3" t="str">
        <f t="shared" ca="1" si="3"/>
        <v/>
      </c>
      <c r="L11" s="13"/>
      <c r="M11" s="10"/>
      <c r="N11" s="11"/>
      <c r="O11" s="11"/>
      <c r="P11" s="7" t="str">
        <f t="shared" si="4"/>
        <v/>
      </c>
      <c r="Q11" s="3" t="str">
        <f t="shared" si="5"/>
        <v/>
      </c>
      <c r="R11" s="10"/>
      <c r="S11" s="3">
        <f t="shared" si="6"/>
        <v>0</v>
      </c>
      <c r="T11" s="3">
        <f t="shared" si="7"/>
        <v>0</v>
      </c>
      <c r="U11" s="3">
        <f t="shared" si="8"/>
        <v>0</v>
      </c>
      <c r="V11" s="3">
        <f>IFERROR(IF(INDEX(Reimbursement!$L$4:$L$203,MATCH($A11,Reimbursement!$A$4:$A$203,0))="",wNoEsc,IF(INDEX(Reimbursement!$L$4:$L$203,MATCH($A11,Reimbursement!$A$4:$A$203,0))&lt;0.03,wEscLow,wEscGood)),0)</f>
        <v>0</v>
      </c>
      <c r="W11" s="3">
        <f>IFERROR(IF(INDEX('Timely Filing'!$D$4:$D$203,MATCH($A11,'Timely Filing'!$A$4:$A$203,0))&lt;90,wTFShort,IF(INDEX('Timely Filing'!$D$4:$D$203,MATCH($A11,'Timely Filing'!$A$4:$A$203,0))&lt;180,wTFMed,wTFGood)),0)</f>
        <v>0</v>
      </c>
      <c r="X11" s="3">
        <f>IFERROR(IF(INDEX('Timely Filing'!$E$4:$E$203,MATCH($A11,'Timely Filing'!$A$4:$A$203,0))&gt;45,wPaySlow,IF(INDEX('Timely Filing'!$E$4:$E$203,MATCH($A11,'Timely Filing'!$A$4:$A$203,0))&gt;30,wPayMed,wPayGood)),0)</f>
        <v>0</v>
      </c>
      <c r="Y11" s="3">
        <f>IFERROR(IF(INDEX('Timely Filing'!$H$4:$H$203,MATCH($A11,'Timely Filing'!$A$4:$A$203,0))&gt;24,wRecLong,IF(INDEX('Timely Filing'!$H$4:$H$203,MATCH($A11,'Timely Filing'!$A$4:$A$203,0))&gt;12,wRecMed,wRecGood)),0)</f>
        <v>0</v>
      </c>
      <c r="Z11" s="3">
        <f>IFERROR(IF(INDEX('Auth &amp; Admin'!$B$4:$B$203,MATCH($A11,'Auth &amp; Admin'!$A$4:$A$203,0))="Y",wAuth,0),0)</f>
        <v>0</v>
      </c>
      <c r="AA11" s="3">
        <f>IFERROR(IF(INDEX('Auth &amp; Admin'!$G$4:$G$203,MATCH($A11,'Auth &amp; Admin'!$A$4:$A$203,0))="Increasing",wDenInc,IF(INDEX('Auth &amp; Admin'!$G$4:$G$203,MATCH($A11,'Auth &amp; Admin'!$A$4:$A$203,0))="Stable",wDenStable,IF(INDEX('Auth &amp; Admin'!$G$4:$G$203,MATCH($A11,'Auth &amp; Admin'!$A$4:$A$203,0))="Decreasing",wDenDec,0))),0)</f>
        <v>0</v>
      </c>
      <c r="AB11" s="3">
        <f>IFERROR(IF(INDEX(Reimbursement!$J$4:$J$203,MATCH($A11,Reimbursement!$A$4:$A$203,0))="",0,IF(INDEX(Reimbursement!$J$4:$J$203,MATCH($A11,Reimbursement!$A$4:$A$203,0))&lt;1,wJLow,IF(INDEX(Reimbursement!$J$4:$J$203,MATCH($A11,Reimbursement!$A$4:$A$203,0))&lt;1.1,wJMed,wJGood))),0)</f>
        <v>0</v>
      </c>
    </row>
    <row r="12" spans="1:28">
      <c r="A12" s="3" t="str">
        <f t="shared" si="9"/>
        <v/>
      </c>
      <c r="B12" s="10"/>
      <c r="C12" s="10"/>
      <c r="D12" s="11"/>
      <c r="E12" s="11"/>
      <c r="F12" s="12" t="str">
        <f t="shared" si="0"/>
        <v/>
      </c>
      <c r="G12" s="10"/>
      <c r="H12" s="10"/>
      <c r="I12" s="9" t="str">
        <f t="shared" si="1"/>
        <v/>
      </c>
      <c r="J12" s="7" t="str">
        <f t="shared" ca="1" si="2"/>
        <v/>
      </c>
      <c r="K12" s="3" t="str">
        <f t="shared" ca="1" si="3"/>
        <v/>
      </c>
      <c r="L12" s="13"/>
      <c r="M12" s="10"/>
      <c r="N12" s="11"/>
      <c r="O12" s="11"/>
      <c r="P12" s="7" t="str">
        <f t="shared" si="4"/>
        <v/>
      </c>
      <c r="Q12" s="3" t="str">
        <f t="shared" si="5"/>
        <v/>
      </c>
      <c r="R12" s="10"/>
      <c r="S12" s="3">
        <f t="shared" si="6"/>
        <v>0</v>
      </c>
      <c r="T12" s="3">
        <f t="shared" si="7"/>
        <v>0</v>
      </c>
      <c r="U12" s="3">
        <f t="shared" si="8"/>
        <v>0</v>
      </c>
      <c r="V12" s="3">
        <f>IFERROR(IF(INDEX(Reimbursement!$L$4:$L$203,MATCH($A12,Reimbursement!$A$4:$A$203,0))="",wNoEsc,IF(INDEX(Reimbursement!$L$4:$L$203,MATCH($A12,Reimbursement!$A$4:$A$203,0))&lt;0.03,wEscLow,wEscGood)),0)</f>
        <v>0</v>
      </c>
      <c r="W12" s="3">
        <f>IFERROR(IF(INDEX('Timely Filing'!$D$4:$D$203,MATCH($A12,'Timely Filing'!$A$4:$A$203,0))&lt;90,wTFShort,IF(INDEX('Timely Filing'!$D$4:$D$203,MATCH($A12,'Timely Filing'!$A$4:$A$203,0))&lt;180,wTFMed,wTFGood)),0)</f>
        <v>0</v>
      </c>
      <c r="X12" s="3">
        <f>IFERROR(IF(INDEX('Timely Filing'!$E$4:$E$203,MATCH($A12,'Timely Filing'!$A$4:$A$203,0))&gt;45,wPaySlow,IF(INDEX('Timely Filing'!$E$4:$E$203,MATCH($A12,'Timely Filing'!$A$4:$A$203,0))&gt;30,wPayMed,wPayGood)),0)</f>
        <v>0</v>
      </c>
      <c r="Y12" s="3">
        <f>IFERROR(IF(INDEX('Timely Filing'!$H$4:$H$203,MATCH($A12,'Timely Filing'!$A$4:$A$203,0))&gt;24,wRecLong,IF(INDEX('Timely Filing'!$H$4:$H$203,MATCH($A12,'Timely Filing'!$A$4:$A$203,0))&gt;12,wRecMed,wRecGood)),0)</f>
        <v>0</v>
      </c>
      <c r="Z12" s="3">
        <f>IFERROR(IF(INDEX('Auth &amp; Admin'!$B$4:$B$203,MATCH($A12,'Auth &amp; Admin'!$A$4:$A$203,0))="Y",wAuth,0),0)</f>
        <v>0</v>
      </c>
      <c r="AA12" s="3">
        <f>IFERROR(IF(INDEX('Auth &amp; Admin'!$G$4:$G$203,MATCH($A12,'Auth &amp; Admin'!$A$4:$A$203,0))="Increasing",wDenInc,IF(INDEX('Auth &amp; Admin'!$G$4:$G$203,MATCH($A12,'Auth &amp; Admin'!$A$4:$A$203,0))="Stable",wDenStable,IF(INDEX('Auth &amp; Admin'!$G$4:$G$203,MATCH($A12,'Auth &amp; Admin'!$A$4:$A$203,0))="Decreasing",wDenDec,0))),0)</f>
        <v>0</v>
      </c>
      <c r="AB12" s="3">
        <f>IFERROR(IF(INDEX(Reimbursement!$J$4:$J$203,MATCH($A12,Reimbursement!$A$4:$A$203,0))="",0,IF(INDEX(Reimbursement!$J$4:$J$203,MATCH($A12,Reimbursement!$A$4:$A$203,0))&lt;1,wJLow,IF(INDEX(Reimbursement!$J$4:$J$203,MATCH($A12,Reimbursement!$A$4:$A$203,0))&lt;1.1,wJMed,wJGood))),0)</f>
        <v>0</v>
      </c>
    </row>
    <row r="13" spans="1:28">
      <c r="A13" s="3" t="str">
        <f t="shared" si="9"/>
        <v/>
      </c>
      <c r="B13" s="10"/>
      <c r="C13" s="10"/>
      <c r="D13" s="11"/>
      <c r="E13" s="11"/>
      <c r="F13" s="12" t="str">
        <f t="shared" si="0"/>
        <v/>
      </c>
      <c r="G13" s="10"/>
      <c r="H13" s="10"/>
      <c r="I13" s="9" t="str">
        <f t="shared" si="1"/>
        <v/>
      </c>
      <c r="J13" s="7" t="str">
        <f t="shared" ca="1" si="2"/>
        <v/>
      </c>
      <c r="K13" s="3" t="str">
        <f t="shared" ca="1" si="3"/>
        <v/>
      </c>
      <c r="L13" s="13"/>
      <c r="M13" s="10"/>
      <c r="N13" s="11"/>
      <c r="O13" s="11"/>
      <c r="P13" s="7" t="str">
        <f t="shared" si="4"/>
        <v/>
      </c>
      <c r="Q13" s="3" t="str">
        <f t="shared" si="5"/>
        <v/>
      </c>
      <c r="R13" s="10"/>
      <c r="S13" s="3">
        <f t="shared" si="6"/>
        <v>0</v>
      </c>
      <c r="T13" s="3">
        <f t="shared" si="7"/>
        <v>0</v>
      </c>
      <c r="U13" s="3">
        <f t="shared" si="8"/>
        <v>0</v>
      </c>
      <c r="V13" s="3">
        <f>IFERROR(IF(INDEX(Reimbursement!$L$4:$L$203,MATCH($A13,Reimbursement!$A$4:$A$203,0))="",wNoEsc,IF(INDEX(Reimbursement!$L$4:$L$203,MATCH($A13,Reimbursement!$A$4:$A$203,0))&lt;0.03,wEscLow,wEscGood)),0)</f>
        <v>0</v>
      </c>
      <c r="W13" s="3">
        <f>IFERROR(IF(INDEX('Timely Filing'!$D$4:$D$203,MATCH($A13,'Timely Filing'!$A$4:$A$203,0))&lt;90,wTFShort,IF(INDEX('Timely Filing'!$D$4:$D$203,MATCH($A13,'Timely Filing'!$A$4:$A$203,0))&lt;180,wTFMed,wTFGood)),0)</f>
        <v>0</v>
      </c>
      <c r="X13" s="3">
        <f>IFERROR(IF(INDEX('Timely Filing'!$E$4:$E$203,MATCH($A13,'Timely Filing'!$A$4:$A$203,0))&gt;45,wPaySlow,IF(INDEX('Timely Filing'!$E$4:$E$203,MATCH($A13,'Timely Filing'!$A$4:$A$203,0))&gt;30,wPayMed,wPayGood)),0)</f>
        <v>0</v>
      </c>
      <c r="Y13" s="3">
        <f>IFERROR(IF(INDEX('Timely Filing'!$H$4:$H$203,MATCH($A13,'Timely Filing'!$A$4:$A$203,0))&gt;24,wRecLong,IF(INDEX('Timely Filing'!$H$4:$H$203,MATCH($A13,'Timely Filing'!$A$4:$A$203,0))&gt;12,wRecMed,wRecGood)),0)</f>
        <v>0</v>
      </c>
      <c r="Z13" s="3">
        <f>IFERROR(IF(INDEX('Auth &amp; Admin'!$B$4:$B$203,MATCH($A13,'Auth &amp; Admin'!$A$4:$A$203,0))="Y",wAuth,0),0)</f>
        <v>0</v>
      </c>
      <c r="AA13" s="3">
        <f>IFERROR(IF(INDEX('Auth &amp; Admin'!$G$4:$G$203,MATCH($A13,'Auth &amp; Admin'!$A$4:$A$203,0))="Increasing",wDenInc,IF(INDEX('Auth &amp; Admin'!$G$4:$G$203,MATCH($A13,'Auth &amp; Admin'!$A$4:$A$203,0))="Stable",wDenStable,IF(INDEX('Auth &amp; Admin'!$G$4:$G$203,MATCH($A13,'Auth &amp; Admin'!$A$4:$A$203,0))="Decreasing",wDenDec,0))),0)</f>
        <v>0</v>
      </c>
      <c r="AB13" s="3">
        <f>IFERROR(IF(INDEX(Reimbursement!$J$4:$J$203,MATCH($A13,Reimbursement!$A$4:$A$203,0))="",0,IF(INDEX(Reimbursement!$J$4:$J$203,MATCH($A13,Reimbursement!$A$4:$A$203,0))&lt;1,wJLow,IF(INDEX(Reimbursement!$J$4:$J$203,MATCH($A13,Reimbursement!$A$4:$A$203,0))&lt;1.1,wJMed,wJGood))),0)</f>
        <v>0</v>
      </c>
    </row>
    <row r="14" spans="1:28">
      <c r="A14" s="3" t="str">
        <f t="shared" si="9"/>
        <v/>
      </c>
      <c r="B14" s="10"/>
      <c r="C14" s="10"/>
      <c r="D14" s="11"/>
      <c r="E14" s="11"/>
      <c r="F14" s="12" t="str">
        <f t="shared" si="0"/>
        <v/>
      </c>
      <c r="G14" s="10"/>
      <c r="H14" s="10"/>
      <c r="I14" s="9" t="str">
        <f t="shared" si="1"/>
        <v/>
      </c>
      <c r="J14" s="7" t="str">
        <f t="shared" ca="1" si="2"/>
        <v/>
      </c>
      <c r="K14" s="3" t="str">
        <f t="shared" ca="1" si="3"/>
        <v/>
      </c>
      <c r="L14" s="13"/>
      <c r="M14" s="10"/>
      <c r="N14" s="11"/>
      <c r="O14" s="11"/>
      <c r="P14" s="7" t="str">
        <f t="shared" si="4"/>
        <v/>
      </c>
      <c r="Q14" s="3" t="str">
        <f t="shared" si="5"/>
        <v/>
      </c>
      <c r="R14" s="10"/>
      <c r="S14" s="3">
        <f t="shared" si="6"/>
        <v>0</v>
      </c>
      <c r="T14" s="3">
        <f t="shared" si="7"/>
        <v>0</v>
      </c>
      <c r="U14" s="3">
        <f t="shared" si="8"/>
        <v>0</v>
      </c>
      <c r="V14" s="3">
        <f>IFERROR(IF(INDEX(Reimbursement!$L$4:$L$203,MATCH($A14,Reimbursement!$A$4:$A$203,0))="",wNoEsc,IF(INDEX(Reimbursement!$L$4:$L$203,MATCH($A14,Reimbursement!$A$4:$A$203,0))&lt;0.03,wEscLow,wEscGood)),0)</f>
        <v>0</v>
      </c>
      <c r="W14" s="3">
        <f>IFERROR(IF(INDEX('Timely Filing'!$D$4:$D$203,MATCH($A14,'Timely Filing'!$A$4:$A$203,0))&lt;90,wTFShort,IF(INDEX('Timely Filing'!$D$4:$D$203,MATCH($A14,'Timely Filing'!$A$4:$A$203,0))&lt;180,wTFMed,wTFGood)),0)</f>
        <v>0</v>
      </c>
      <c r="X14" s="3">
        <f>IFERROR(IF(INDEX('Timely Filing'!$E$4:$E$203,MATCH($A14,'Timely Filing'!$A$4:$A$203,0))&gt;45,wPaySlow,IF(INDEX('Timely Filing'!$E$4:$E$203,MATCH($A14,'Timely Filing'!$A$4:$A$203,0))&gt;30,wPayMed,wPayGood)),0)</f>
        <v>0</v>
      </c>
      <c r="Y14" s="3">
        <f>IFERROR(IF(INDEX('Timely Filing'!$H$4:$H$203,MATCH($A14,'Timely Filing'!$A$4:$A$203,0))&gt;24,wRecLong,IF(INDEX('Timely Filing'!$H$4:$H$203,MATCH($A14,'Timely Filing'!$A$4:$A$203,0))&gt;12,wRecMed,wRecGood)),0)</f>
        <v>0</v>
      </c>
      <c r="Z14" s="3">
        <f>IFERROR(IF(INDEX('Auth &amp; Admin'!$B$4:$B$203,MATCH($A14,'Auth &amp; Admin'!$A$4:$A$203,0))="Y",wAuth,0),0)</f>
        <v>0</v>
      </c>
      <c r="AA14" s="3">
        <f>IFERROR(IF(INDEX('Auth &amp; Admin'!$G$4:$G$203,MATCH($A14,'Auth &amp; Admin'!$A$4:$A$203,0))="Increasing",wDenInc,IF(INDEX('Auth &amp; Admin'!$G$4:$G$203,MATCH($A14,'Auth &amp; Admin'!$A$4:$A$203,0))="Stable",wDenStable,IF(INDEX('Auth &amp; Admin'!$G$4:$G$203,MATCH($A14,'Auth &amp; Admin'!$A$4:$A$203,0))="Decreasing",wDenDec,0))),0)</f>
        <v>0</v>
      </c>
      <c r="AB14" s="3">
        <f>IFERROR(IF(INDEX(Reimbursement!$J$4:$J$203,MATCH($A14,Reimbursement!$A$4:$A$203,0))="",0,IF(INDEX(Reimbursement!$J$4:$J$203,MATCH($A14,Reimbursement!$A$4:$A$203,0))&lt;1,wJLow,IF(INDEX(Reimbursement!$J$4:$J$203,MATCH($A14,Reimbursement!$A$4:$A$203,0))&lt;1.1,wJMed,wJGood))),0)</f>
        <v>0</v>
      </c>
    </row>
    <row r="15" spans="1:28">
      <c r="A15" s="3" t="str">
        <f t="shared" si="9"/>
        <v/>
      </c>
      <c r="B15" s="10"/>
      <c r="C15" s="10"/>
      <c r="D15" s="11"/>
      <c r="E15" s="11"/>
      <c r="F15" s="12" t="str">
        <f t="shared" si="0"/>
        <v/>
      </c>
      <c r="G15" s="10"/>
      <c r="H15" s="10"/>
      <c r="I15" s="9" t="str">
        <f t="shared" si="1"/>
        <v/>
      </c>
      <c r="J15" s="7" t="str">
        <f t="shared" ca="1" si="2"/>
        <v/>
      </c>
      <c r="K15" s="3" t="str">
        <f t="shared" ca="1" si="3"/>
        <v/>
      </c>
      <c r="L15" s="13"/>
      <c r="M15" s="10"/>
      <c r="N15" s="11"/>
      <c r="O15" s="11"/>
      <c r="P15" s="7" t="str">
        <f t="shared" si="4"/>
        <v/>
      </c>
      <c r="Q15" s="3" t="str">
        <f t="shared" si="5"/>
        <v/>
      </c>
      <c r="R15" s="10"/>
      <c r="S15" s="3">
        <f t="shared" si="6"/>
        <v>0</v>
      </c>
      <c r="T15" s="3">
        <f t="shared" si="7"/>
        <v>0</v>
      </c>
      <c r="U15" s="3">
        <f t="shared" si="8"/>
        <v>0</v>
      </c>
      <c r="V15" s="3">
        <f>IFERROR(IF(INDEX(Reimbursement!$L$4:$L$203,MATCH($A15,Reimbursement!$A$4:$A$203,0))="",wNoEsc,IF(INDEX(Reimbursement!$L$4:$L$203,MATCH($A15,Reimbursement!$A$4:$A$203,0))&lt;0.03,wEscLow,wEscGood)),0)</f>
        <v>0</v>
      </c>
      <c r="W15" s="3">
        <f>IFERROR(IF(INDEX('Timely Filing'!$D$4:$D$203,MATCH($A15,'Timely Filing'!$A$4:$A$203,0))&lt;90,wTFShort,IF(INDEX('Timely Filing'!$D$4:$D$203,MATCH($A15,'Timely Filing'!$A$4:$A$203,0))&lt;180,wTFMed,wTFGood)),0)</f>
        <v>0</v>
      </c>
      <c r="X15" s="3">
        <f>IFERROR(IF(INDEX('Timely Filing'!$E$4:$E$203,MATCH($A15,'Timely Filing'!$A$4:$A$203,0))&gt;45,wPaySlow,IF(INDEX('Timely Filing'!$E$4:$E$203,MATCH($A15,'Timely Filing'!$A$4:$A$203,0))&gt;30,wPayMed,wPayGood)),0)</f>
        <v>0</v>
      </c>
      <c r="Y15" s="3">
        <f>IFERROR(IF(INDEX('Timely Filing'!$H$4:$H$203,MATCH($A15,'Timely Filing'!$A$4:$A$203,0))&gt;24,wRecLong,IF(INDEX('Timely Filing'!$H$4:$H$203,MATCH($A15,'Timely Filing'!$A$4:$A$203,0))&gt;12,wRecMed,wRecGood)),0)</f>
        <v>0</v>
      </c>
      <c r="Z15" s="3">
        <f>IFERROR(IF(INDEX('Auth &amp; Admin'!$B$4:$B$203,MATCH($A15,'Auth &amp; Admin'!$A$4:$A$203,0))="Y",wAuth,0),0)</f>
        <v>0</v>
      </c>
      <c r="AA15" s="3">
        <f>IFERROR(IF(INDEX('Auth &amp; Admin'!$G$4:$G$203,MATCH($A15,'Auth &amp; Admin'!$A$4:$A$203,0))="Increasing",wDenInc,IF(INDEX('Auth &amp; Admin'!$G$4:$G$203,MATCH($A15,'Auth &amp; Admin'!$A$4:$A$203,0))="Stable",wDenStable,IF(INDEX('Auth &amp; Admin'!$G$4:$G$203,MATCH($A15,'Auth &amp; Admin'!$A$4:$A$203,0))="Decreasing",wDenDec,0))),0)</f>
        <v>0</v>
      </c>
      <c r="AB15" s="3">
        <f>IFERROR(IF(INDEX(Reimbursement!$J$4:$J$203,MATCH($A15,Reimbursement!$A$4:$A$203,0))="",0,IF(INDEX(Reimbursement!$J$4:$J$203,MATCH($A15,Reimbursement!$A$4:$A$203,0))&lt;1,wJLow,IF(INDEX(Reimbursement!$J$4:$J$203,MATCH($A15,Reimbursement!$A$4:$A$203,0))&lt;1.1,wJMed,wJGood))),0)</f>
        <v>0</v>
      </c>
    </row>
    <row r="16" spans="1:28">
      <c r="A16" s="3" t="str">
        <f t="shared" si="9"/>
        <v/>
      </c>
      <c r="B16" s="10"/>
      <c r="C16" s="10"/>
      <c r="D16" s="11"/>
      <c r="E16" s="11"/>
      <c r="F16" s="12" t="str">
        <f t="shared" si="0"/>
        <v/>
      </c>
      <c r="G16" s="10"/>
      <c r="H16" s="10"/>
      <c r="I16" s="9" t="str">
        <f t="shared" si="1"/>
        <v/>
      </c>
      <c r="J16" s="7" t="str">
        <f t="shared" ca="1" si="2"/>
        <v/>
      </c>
      <c r="K16" s="3" t="str">
        <f t="shared" ca="1" si="3"/>
        <v/>
      </c>
      <c r="L16" s="13"/>
      <c r="M16" s="10"/>
      <c r="N16" s="11"/>
      <c r="O16" s="11"/>
      <c r="P16" s="7" t="str">
        <f t="shared" si="4"/>
        <v/>
      </c>
      <c r="Q16" s="3" t="str">
        <f t="shared" si="5"/>
        <v/>
      </c>
      <c r="R16" s="10"/>
      <c r="S16" s="3">
        <f t="shared" si="6"/>
        <v>0</v>
      </c>
      <c r="T16" s="3">
        <f t="shared" si="7"/>
        <v>0</v>
      </c>
      <c r="U16" s="3">
        <f t="shared" si="8"/>
        <v>0</v>
      </c>
      <c r="V16" s="3">
        <f>IFERROR(IF(INDEX(Reimbursement!$L$4:$L$203,MATCH($A16,Reimbursement!$A$4:$A$203,0))="",wNoEsc,IF(INDEX(Reimbursement!$L$4:$L$203,MATCH($A16,Reimbursement!$A$4:$A$203,0))&lt;0.03,wEscLow,wEscGood)),0)</f>
        <v>0</v>
      </c>
      <c r="W16" s="3">
        <f>IFERROR(IF(INDEX('Timely Filing'!$D$4:$D$203,MATCH($A16,'Timely Filing'!$A$4:$A$203,0))&lt;90,wTFShort,IF(INDEX('Timely Filing'!$D$4:$D$203,MATCH($A16,'Timely Filing'!$A$4:$A$203,0))&lt;180,wTFMed,wTFGood)),0)</f>
        <v>0</v>
      </c>
      <c r="X16" s="3">
        <f>IFERROR(IF(INDEX('Timely Filing'!$E$4:$E$203,MATCH($A16,'Timely Filing'!$A$4:$A$203,0))&gt;45,wPaySlow,IF(INDEX('Timely Filing'!$E$4:$E$203,MATCH($A16,'Timely Filing'!$A$4:$A$203,0))&gt;30,wPayMed,wPayGood)),0)</f>
        <v>0</v>
      </c>
      <c r="Y16" s="3">
        <f>IFERROR(IF(INDEX('Timely Filing'!$H$4:$H$203,MATCH($A16,'Timely Filing'!$A$4:$A$203,0))&gt;24,wRecLong,IF(INDEX('Timely Filing'!$H$4:$H$203,MATCH($A16,'Timely Filing'!$A$4:$A$203,0))&gt;12,wRecMed,wRecGood)),0)</f>
        <v>0</v>
      </c>
      <c r="Z16" s="3">
        <f>IFERROR(IF(INDEX('Auth &amp; Admin'!$B$4:$B$203,MATCH($A16,'Auth &amp; Admin'!$A$4:$A$203,0))="Y",wAuth,0),0)</f>
        <v>0</v>
      </c>
      <c r="AA16" s="3">
        <f>IFERROR(IF(INDEX('Auth &amp; Admin'!$G$4:$G$203,MATCH($A16,'Auth &amp; Admin'!$A$4:$A$203,0))="Increasing",wDenInc,IF(INDEX('Auth &amp; Admin'!$G$4:$G$203,MATCH($A16,'Auth &amp; Admin'!$A$4:$A$203,0))="Stable",wDenStable,IF(INDEX('Auth &amp; Admin'!$G$4:$G$203,MATCH($A16,'Auth &amp; Admin'!$A$4:$A$203,0))="Decreasing",wDenDec,0))),0)</f>
        <v>0</v>
      </c>
      <c r="AB16" s="3">
        <f>IFERROR(IF(INDEX(Reimbursement!$J$4:$J$203,MATCH($A16,Reimbursement!$A$4:$A$203,0))="",0,IF(INDEX(Reimbursement!$J$4:$J$203,MATCH($A16,Reimbursement!$A$4:$A$203,0))&lt;1,wJLow,IF(INDEX(Reimbursement!$J$4:$J$203,MATCH($A16,Reimbursement!$A$4:$A$203,0))&lt;1.1,wJMed,wJGood))),0)</f>
        <v>0</v>
      </c>
    </row>
    <row r="17" spans="1:28">
      <c r="A17" s="3" t="str">
        <f t="shared" si="9"/>
        <v/>
      </c>
      <c r="B17" s="10"/>
      <c r="C17" s="10"/>
      <c r="D17" s="11"/>
      <c r="E17" s="11"/>
      <c r="F17" s="12" t="str">
        <f t="shared" si="0"/>
        <v/>
      </c>
      <c r="G17" s="10"/>
      <c r="H17" s="10"/>
      <c r="I17" s="9" t="str">
        <f t="shared" si="1"/>
        <v/>
      </c>
      <c r="J17" s="7" t="str">
        <f t="shared" ca="1" si="2"/>
        <v/>
      </c>
      <c r="K17" s="3" t="str">
        <f t="shared" ca="1" si="3"/>
        <v/>
      </c>
      <c r="L17" s="13"/>
      <c r="M17" s="10"/>
      <c r="N17" s="11"/>
      <c r="O17" s="11"/>
      <c r="P17" s="7" t="str">
        <f t="shared" si="4"/>
        <v/>
      </c>
      <c r="Q17" s="3" t="str">
        <f t="shared" si="5"/>
        <v/>
      </c>
      <c r="R17" s="10"/>
      <c r="S17" s="3">
        <f t="shared" si="6"/>
        <v>0</v>
      </c>
      <c r="T17" s="3">
        <f t="shared" si="7"/>
        <v>0</v>
      </c>
      <c r="U17" s="3">
        <f t="shared" si="8"/>
        <v>0</v>
      </c>
      <c r="V17" s="3">
        <f>IFERROR(IF(INDEX(Reimbursement!$L$4:$L$203,MATCH($A17,Reimbursement!$A$4:$A$203,0))="",wNoEsc,IF(INDEX(Reimbursement!$L$4:$L$203,MATCH($A17,Reimbursement!$A$4:$A$203,0))&lt;0.03,wEscLow,wEscGood)),0)</f>
        <v>0</v>
      </c>
      <c r="W17" s="3">
        <f>IFERROR(IF(INDEX('Timely Filing'!$D$4:$D$203,MATCH($A17,'Timely Filing'!$A$4:$A$203,0))&lt;90,wTFShort,IF(INDEX('Timely Filing'!$D$4:$D$203,MATCH($A17,'Timely Filing'!$A$4:$A$203,0))&lt;180,wTFMed,wTFGood)),0)</f>
        <v>0</v>
      </c>
      <c r="X17" s="3">
        <f>IFERROR(IF(INDEX('Timely Filing'!$E$4:$E$203,MATCH($A17,'Timely Filing'!$A$4:$A$203,0))&gt;45,wPaySlow,IF(INDEX('Timely Filing'!$E$4:$E$203,MATCH($A17,'Timely Filing'!$A$4:$A$203,0))&gt;30,wPayMed,wPayGood)),0)</f>
        <v>0</v>
      </c>
      <c r="Y17" s="3">
        <f>IFERROR(IF(INDEX('Timely Filing'!$H$4:$H$203,MATCH($A17,'Timely Filing'!$A$4:$A$203,0))&gt;24,wRecLong,IF(INDEX('Timely Filing'!$H$4:$H$203,MATCH($A17,'Timely Filing'!$A$4:$A$203,0))&gt;12,wRecMed,wRecGood)),0)</f>
        <v>0</v>
      </c>
      <c r="Z17" s="3">
        <f>IFERROR(IF(INDEX('Auth &amp; Admin'!$B$4:$B$203,MATCH($A17,'Auth &amp; Admin'!$A$4:$A$203,0))="Y",wAuth,0),0)</f>
        <v>0</v>
      </c>
      <c r="AA17" s="3">
        <f>IFERROR(IF(INDEX('Auth &amp; Admin'!$G$4:$G$203,MATCH($A17,'Auth &amp; Admin'!$A$4:$A$203,0))="Increasing",wDenInc,IF(INDEX('Auth &amp; Admin'!$G$4:$G$203,MATCH($A17,'Auth &amp; Admin'!$A$4:$A$203,0))="Stable",wDenStable,IF(INDEX('Auth &amp; Admin'!$G$4:$G$203,MATCH($A17,'Auth &amp; Admin'!$A$4:$A$203,0))="Decreasing",wDenDec,0))),0)</f>
        <v>0</v>
      </c>
      <c r="AB17" s="3">
        <f>IFERROR(IF(INDEX(Reimbursement!$J$4:$J$203,MATCH($A17,Reimbursement!$A$4:$A$203,0))="",0,IF(INDEX(Reimbursement!$J$4:$J$203,MATCH($A17,Reimbursement!$A$4:$A$203,0))&lt;1,wJLow,IF(INDEX(Reimbursement!$J$4:$J$203,MATCH($A17,Reimbursement!$A$4:$A$203,0))&lt;1.1,wJMed,wJGood))),0)</f>
        <v>0</v>
      </c>
    </row>
    <row r="18" spans="1:28">
      <c r="A18" s="3" t="str">
        <f t="shared" si="9"/>
        <v/>
      </c>
      <c r="B18" s="10"/>
      <c r="C18" s="10"/>
      <c r="D18" s="11"/>
      <c r="E18" s="11"/>
      <c r="F18" s="12" t="str">
        <f t="shared" si="0"/>
        <v/>
      </c>
      <c r="G18" s="10"/>
      <c r="H18" s="10"/>
      <c r="I18" s="9" t="str">
        <f t="shared" si="1"/>
        <v/>
      </c>
      <c r="J18" s="7" t="str">
        <f t="shared" ca="1" si="2"/>
        <v/>
      </c>
      <c r="K18" s="3" t="str">
        <f t="shared" ca="1" si="3"/>
        <v/>
      </c>
      <c r="L18" s="13"/>
      <c r="M18" s="10"/>
      <c r="N18" s="11"/>
      <c r="O18" s="11"/>
      <c r="P18" s="7" t="str">
        <f t="shared" si="4"/>
        <v/>
      </c>
      <c r="Q18" s="3" t="str">
        <f t="shared" si="5"/>
        <v/>
      </c>
      <c r="R18" s="10"/>
      <c r="S18" s="3">
        <f t="shared" si="6"/>
        <v>0</v>
      </c>
      <c r="T18" s="3">
        <f t="shared" si="7"/>
        <v>0</v>
      </c>
      <c r="U18" s="3">
        <f t="shared" si="8"/>
        <v>0</v>
      </c>
      <c r="V18" s="3">
        <f>IFERROR(IF(INDEX(Reimbursement!$L$4:$L$203,MATCH($A18,Reimbursement!$A$4:$A$203,0))="",wNoEsc,IF(INDEX(Reimbursement!$L$4:$L$203,MATCH($A18,Reimbursement!$A$4:$A$203,0))&lt;0.03,wEscLow,wEscGood)),0)</f>
        <v>0</v>
      </c>
      <c r="W18" s="3">
        <f>IFERROR(IF(INDEX('Timely Filing'!$D$4:$D$203,MATCH($A18,'Timely Filing'!$A$4:$A$203,0))&lt;90,wTFShort,IF(INDEX('Timely Filing'!$D$4:$D$203,MATCH($A18,'Timely Filing'!$A$4:$A$203,0))&lt;180,wTFMed,wTFGood)),0)</f>
        <v>0</v>
      </c>
      <c r="X18" s="3">
        <f>IFERROR(IF(INDEX('Timely Filing'!$E$4:$E$203,MATCH($A18,'Timely Filing'!$A$4:$A$203,0))&gt;45,wPaySlow,IF(INDEX('Timely Filing'!$E$4:$E$203,MATCH($A18,'Timely Filing'!$A$4:$A$203,0))&gt;30,wPayMed,wPayGood)),0)</f>
        <v>0</v>
      </c>
      <c r="Y18" s="3">
        <f>IFERROR(IF(INDEX('Timely Filing'!$H$4:$H$203,MATCH($A18,'Timely Filing'!$A$4:$A$203,0))&gt;24,wRecLong,IF(INDEX('Timely Filing'!$H$4:$H$203,MATCH($A18,'Timely Filing'!$A$4:$A$203,0))&gt;12,wRecMed,wRecGood)),0)</f>
        <v>0</v>
      </c>
      <c r="Z18" s="3">
        <f>IFERROR(IF(INDEX('Auth &amp; Admin'!$B$4:$B$203,MATCH($A18,'Auth &amp; Admin'!$A$4:$A$203,0))="Y",wAuth,0),0)</f>
        <v>0</v>
      </c>
      <c r="AA18" s="3">
        <f>IFERROR(IF(INDEX('Auth &amp; Admin'!$G$4:$G$203,MATCH($A18,'Auth &amp; Admin'!$A$4:$A$203,0))="Increasing",wDenInc,IF(INDEX('Auth &amp; Admin'!$G$4:$G$203,MATCH($A18,'Auth &amp; Admin'!$A$4:$A$203,0))="Stable",wDenStable,IF(INDEX('Auth &amp; Admin'!$G$4:$G$203,MATCH($A18,'Auth &amp; Admin'!$A$4:$A$203,0))="Decreasing",wDenDec,0))),0)</f>
        <v>0</v>
      </c>
      <c r="AB18" s="3">
        <f>IFERROR(IF(INDEX(Reimbursement!$J$4:$J$203,MATCH($A18,Reimbursement!$A$4:$A$203,0))="",0,IF(INDEX(Reimbursement!$J$4:$J$203,MATCH($A18,Reimbursement!$A$4:$A$203,0))&lt;1,wJLow,IF(INDEX(Reimbursement!$J$4:$J$203,MATCH($A18,Reimbursement!$A$4:$A$203,0))&lt;1.1,wJMed,wJGood))),0)</f>
        <v>0</v>
      </c>
    </row>
    <row r="19" spans="1:28">
      <c r="A19" s="3" t="str">
        <f t="shared" si="9"/>
        <v/>
      </c>
      <c r="B19" s="10"/>
      <c r="C19" s="10"/>
      <c r="D19" s="11"/>
      <c r="E19" s="11"/>
      <c r="F19" s="12" t="str">
        <f t="shared" si="0"/>
        <v/>
      </c>
      <c r="G19" s="10"/>
      <c r="H19" s="10"/>
      <c r="I19" s="9" t="str">
        <f t="shared" si="1"/>
        <v/>
      </c>
      <c r="J19" s="7" t="str">
        <f t="shared" ca="1" si="2"/>
        <v/>
      </c>
      <c r="K19" s="3" t="str">
        <f t="shared" ca="1" si="3"/>
        <v/>
      </c>
      <c r="L19" s="13"/>
      <c r="M19" s="10"/>
      <c r="N19" s="11"/>
      <c r="O19" s="11"/>
      <c r="P19" s="7" t="str">
        <f t="shared" si="4"/>
        <v/>
      </c>
      <c r="Q19" s="3" t="str">
        <f t="shared" si="5"/>
        <v/>
      </c>
      <c r="R19" s="10"/>
      <c r="S19" s="3">
        <f t="shared" si="6"/>
        <v>0</v>
      </c>
      <c r="T19" s="3">
        <f t="shared" si="7"/>
        <v>0</v>
      </c>
      <c r="U19" s="3">
        <f t="shared" si="8"/>
        <v>0</v>
      </c>
      <c r="V19" s="3">
        <f>IFERROR(IF(INDEX(Reimbursement!$L$4:$L$203,MATCH($A19,Reimbursement!$A$4:$A$203,0))="",wNoEsc,IF(INDEX(Reimbursement!$L$4:$L$203,MATCH($A19,Reimbursement!$A$4:$A$203,0))&lt;0.03,wEscLow,wEscGood)),0)</f>
        <v>0</v>
      </c>
      <c r="W19" s="3">
        <f>IFERROR(IF(INDEX('Timely Filing'!$D$4:$D$203,MATCH($A19,'Timely Filing'!$A$4:$A$203,0))&lt;90,wTFShort,IF(INDEX('Timely Filing'!$D$4:$D$203,MATCH($A19,'Timely Filing'!$A$4:$A$203,0))&lt;180,wTFMed,wTFGood)),0)</f>
        <v>0</v>
      </c>
      <c r="X19" s="3">
        <f>IFERROR(IF(INDEX('Timely Filing'!$E$4:$E$203,MATCH($A19,'Timely Filing'!$A$4:$A$203,0))&gt;45,wPaySlow,IF(INDEX('Timely Filing'!$E$4:$E$203,MATCH($A19,'Timely Filing'!$A$4:$A$203,0))&gt;30,wPayMed,wPayGood)),0)</f>
        <v>0</v>
      </c>
      <c r="Y19" s="3">
        <f>IFERROR(IF(INDEX('Timely Filing'!$H$4:$H$203,MATCH($A19,'Timely Filing'!$A$4:$A$203,0))&gt;24,wRecLong,IF(INDEX('Timely Filing'!$H$4:$H$203,MATCH($A19,'Timely Filing'!$A$4:$A$203,0))&gt;12,wRecMed,wRecGood)),0)</f>
        <v>0</v>
      </c>
      <c r="Z19" s="3">
        <f>IFERROR(IF(INDEX('Auth &amp; Admin'!$B$4:$B$203,MATCH($A19,'Auth &amp; Admin'!$A$4:$A$203,0))="Y",wAuth,0),0)</f>
        <v>0</v>
      </c>
      <c r="AA19" s="3">
        <f>IFERROR(IF(INDEX('Auth &amp; Admin'!$G$4:$G$203,MATCH($A19,'Auth &amp; Admin'!$A$4:$A$203,0))="Increasing",wDenInc,IF(INDEX('Auth &amp; Admin'!$G$4:$G$203,MATCH($A19,'Auth &amp; Admin'!$A$4:$A$203,0))="Stable",wDenStable,IF(INDEX('Auth &amp; Admin'!$G$4:$G$203,MATCH($A19,'Auth &amp; Admin'!$A$4:$A$203,0))="Decreasing",wDenDec,0))),0)</f>
        <v>0</v>
      </c>
      <c r="AB19" s="3">
        <f>IFERROR(IF(INDEX(Reimbursement!$J$4:$J$203,MATCH($A19,Reimbursement!$A$4:$A$203,0))="",0,IF(INDEX(Reimbursement!$J$4:$J$203,MATCH($A19,Reimbursement!$A$4:$A$203,0))&lt;1,wJLow,IF(INDEX(Reimbursement!$J$4:$J$203,MATCH($A19,Reimbursement!$A$4:$A$203,0))&lt;1.1,wJMed,wJGood))),0)</f>
        <v>0</v>
      </c>
    </row>
    <row r="20" spans="1:28">
      <c r="A20" s="3" t="str">
        <f t="shared" si="9"/>
        <v/>
      </c>
      <c r="B20" s="10"/>
      <c r="C20" s="10"/>
      <c r="D20" s="11"/>
      <c r="E20" s="11"/>
      <c r="F20" s="12" t="str">
        <f t="shared" si="0"/>
        <v/>
      </c>
      <c r="G20" s="10"/>
      <c r="H20" s="10"/>
      <c r="I20" s="9" t="str">
        <f t="shared" si="1"/>
        <v/>
      </c>
      <c r="J20" s="7" t="str">
        <f t="shared" ca="1" si="2"/>
        <v/>
      </c>
      <c r="K20" s="3" t="str">
        <f t="shared" ca="1" si="3"/>
        <v/>
      </c>
      <c r="L20" s="13"/>
      <c r="M20" s="10"/>
      <c r="N20" s="11"/>
      <c r="O20" s="11"/>
      <c r="P20" s="7" t="str">
        <f t="shared" si="4"/>
        <v/>
      </c>
      <c r="Q20" s="3" t="str">
        <f t="shared" si="5"/>
        <v/>
      </c>
      <c r="R20" s="10"/>
      <c r="S20" s="3">
        <f t="shared" si="6"/>
        <v>0</v>
      </c>
      <c r="T20" s="3">
        <f t="shared" si="7"/>
        <v>0</v>
      </c>
      <c r="U20" s="3">
        <f t="shared" si="8"/>
        <v>0</v>
      </c>
      <c r="V20" s="3">
        <f>IFERROR(IF(INDEX(Reimbursement!$L$4:$L$203,MATCH($A20,Reimbursement!$A$4:$A$203,0))="",wNoEsc,IF(INDEX(Reimbursement!$L$4:$L$203,MATCH($A20,Reimbursement!$A$4:$A$203,0))&lt;0.03,wEscLow,wEscGood)),0)</f>
        <v>0</v>
      </c>
      <c r="W20" s="3">
        <f>IFERROR(IF(INDEX('Timely Filing'!$D$4:$D$203,MATCH($A20,'Timely Filing'!$A$4:$A$203,0))&lt;90,wTFShort,IF(INDEX('Timely Filing'!$D$4:$D$203,MATCH($A20,'Timely Filing'!$A$4:$A$203,0))&lt;180,wTFMed,wTFGood)),0)</f>
        <v>0</v>
      </c>
      <c r="X20" s="3">
        <f>IFERROR(IF(INDEX('Timely Filing'!$E$4:$E$203,MATCH($A20,'Timely Filing'!$A$4:$A$203,0))&gt;45,wPaySlow,IF(INDEX('Timely Filing'!$E$4:$E$203,MATCH($A20,'Timely Filing'!$A$4:$A$203,0))&gt;30,wPayMed,wPayGood)),0)</f>
        <v>0</v>
      </c>
      <c r="Y20" s="3">
        <f>IFERROR(IF(INDEX('Timely Filing'!$H$4:$H$203,MATCH($A20,'Timely Filing'!$A$4:$A$203,0))&gt;24,wRecLong,IF(INDEX('Timely Filing'!$H$4:$H$203,MATCH($A20,'Timely Filing'!$A$4:$A$203,0))&gt;12,wRecMed,wRecGood)),0)</f>
        <v>0</v>
      </c>
      <c r="Z20" s="3">
        <f>IFERROR(IF(INDEX('Auth &amp; Admin'!$B$4:$B$203,MATCH($A20,'Auth &amp; Admin'!$A$4:$A$203,0))="Y",wAuth,0),0)</f>
        <v>0</v>
      </c>
      <c r="AA20" s="3">
        <f>IFERROR(IF(INDEX('Auth &amp; Admin'!$G$4:$G$203,MATCH($A20,'Auth &amp; Admin'!$A$4:$A$203,0))="Increasing",wDenInc,IF(INDEX('Auth &amp; Admin'!$G$4:$G$203,MATCH($A20,'Auth &amp; Admin'!$A$4:$A$203,0))="Stable",wDenStable,IF(INDEX('Auth &amp; Admin'!$G$4:$G$203,MATCH($A20,'Auth &amp; Admin'!$A$4:$A$203,0))="Decreasing",wDenDec,0))),0)</f>
        <v>0</v>
      </c>
      <c r="AB20" s="3">
        <f>IFERROR(IF(INDEX(Reimbursement!$J$4:$J$203,MATCH($A20,Reimbursement!$A$4:$A$203,0))="",0,IF(INDEX(Reimbursement!$J$4:$J$203,MATCH($A20,Reimbursement!$A$4:$A$203,0))&lt;1,wJLow,IF(INDEX(Reimbursement!$J$4:$J$203,MATCH($A20,Reimbursement!$A$4:$A$203,0))&lt;1.1,wJMed,wJGood))),0)</f>
        <v>0</v>
      </c>
    </row>
    <row r="21" spans="1:28">
      <c r="A21" s="3" t="str">
        <f t="shared" si="9"/>
        <v/>
      </c>
      <c r="B21" s="10"/>
      <c r="C21" s="10"/>
      <c r="D21" s="11"/>
      <c r="E21" s="11"/>
      <c r="F21" s="12" t="str">
        <f t="shared" si="0"/>
        <v/>
      </c>
      <c r="G21" s="10"/>
      <c r="H21" s="10"/>
      <c r="I21" s="9" t="str">
        <f t="shared" si="1"/>
        <v/>
      </c>
      <c r="J21" s="7" t="str">
        <f t="shared" ca="1" si="2"/>
        <v/>
      </c>
      <c r="K21" s="3" t="str">
        <f t="shared" ca="1" si="3"/>
        <v/>
      </c>
      <c r="L21" s="13"/>
      <c r="M21" s="10"/>
      <c r="N21" s="11"/>
      <c r="O21" s="11"/>
      <c r="P21" s="7" t="str">
        <f t="shared" si="4"/>
        <v/>
      </c>
      <c r="Q21" s="3" t="str">
        <f t="shared" si="5"/>
        <v/>
      </c>
      <c r="R21" s="10"/>
      <c r="S21" s="3">
        <f t="shared" si="6"/>
        <v>0</v>
      </c>
      <c r="T21" s="3">
        <f t="shared" si="7"/>
        <v>0</v>
      </c>
      <c r="U21" s="3">
        <f t="shared" si="8"/>
        <v>0</v>
      </c>
      <c r="V21" s="3">
        <f>IFERROR(IF(INDEX(Reimbursement!$L$4:$L$203,MATCH($A21,Reimbursement!$A$4:$A$203,0))="",wNoEsc,IF(INDEX(Reimbursement!$L$4:$L$203,MATCH($A21,Reimbursement!$A$4:$A$203,0))&lt;0.03,wEscLow,wEscGood)),0)</f>
        <v>0</v>
      </c>
      <c r="W21" s="3">
        <f>IFERROR(IF(INDEX('Timely Filing'!$D$4:$D$203,MATCH($A21,'Timely Filing'!$A$4:$A$203,0))&lt;90,wTFShort,IF(INDEX('Timely Filing'!$D$4:$D$203,MATCH($A21,'Timely Filing'!$A$4:$A$203,0))&lt;180,wTFMed,wTFGood)),0)</f>
        <v>0</v>
      </c>
      <c r="X21" s="3">
        <f>IFERROR(IF(INDEX('Timely Filing'!$E$4:$E$203,MATCH($A21,'Timely Filing'!$A$4:$A$203,0))&gt;45,wPaySlow,IF(INDEX('Timely Filing'!$E$4:$E$203,MATCH($A21,'Timely Filing'!$A$4:$A$203,0))&gt;30,wPayMed,wPayGood)),0)</f>
        <v>0</v>
      </c>
      <c r="Y21" s="3">
        <f>IFERROR(IF(INDEX('Timely Filing'!$H$4:$H$203,MATCH($A21,'Timely Filing'!$A$4:$A$203,0))&gt;24,wRecLong,IF(INDEX('Timely Filing'!$H$4:$H$203,MATCH($A21,'Timely Filing'!$A$4:$A$203,0))&gt;12,wRecMed,wRecGood)),0)</f>
        <v>0</v>
      </c>
      <c r="Z21" s="3">
        <f>IFERROR(IF(INDEX('Auth &amp; Admin'!$B$4:$B$203,MATCH($A21,'Auth &amp; Admin'!$A$4:$A$203,0))="Y",wAuth,0),0)</f>
        <v>0</v>
      </c>
      <c r="AA21" s="3">
        <f>IFERROR(IF(INDEX('Auth &amp; Admin'!$G$4:$G$203,MATCH($A21,'Auth &amp; Admin'!$A$4:$A$203,0))="Increasing",wDenInc,IF(INDEX('Auth &amp; Admin'!$G$4:$G$203,MATCH($A21,'Auth &amp; Admin'!$A$4:$A$203,0))="Stable",wDenStable,IF(INDEX('Auth &amp; Admin'!$G$4:$G$203,MATCH($A21,'Auth &amp; Admin'!$A$4:$A$203,0))="Decreasing",wDenDec,0))),0)</f>
        <v>0</v>
      </c>
      <c r="AB21" s="3">
        <f>IFERROR(IF(INDEX(Reimbursement!$J$4:$J$203,MATCH($A21,Reimbursement!$A$4:$A$203,0))="",0,IF(INDEX(Reimbursement!$J$4:$J$203,MATCH($A21,Reimbursement!$A$4:$A$203,0))&lt;1,wJLow,IF(INDEX(Reimbursement!$J$4:$J$203,MATCH($A21,Reimbursement!$A$4:$A$203,0))&lt;1.1,wJMed,wJGood))),0)</f>
        <v>0</v>
      </c>
    </row>
    <row r="22" spans="1:28">
      <c r="A22" s="3" t="str">
        <f t="shared" si="9"/>
        <v/>
      </c>
      <c r="B22" s="10"/>
      <c r="C22" s="10"/>
      <c r="D22" s="11"/>
      <c r="E22" s="11"/>
      <c r="F22" s="12" t="str">
        <f t="shared" si="0"/>
        <v/>
      </c>
      <c r="G22" s="10"/>
      <c r="H22" s="10"/>
      <c r="I22" s="9" t="str">
        <f t="shared" si="1"/>
        <v/>
      </c>
      <c r="J22" s="7" t="str">
        <f t="shared" ca="1" si="2"/>
        <v/>
      </c>
      <c r="K22" s="3" t="str">
        <f t="shared" ca="1" si="3"/>
        <v/>
      </c>
      <c r="L22" s="13"/>
      <c r="M22" s="10"/>
      <c r="N22" s="11"/>
      <c r="O22" s="11"/>
      <c r="P22" s="7" t="str">
        <f t="shared" si="4"/>
        <v/>
      </c>
      <c r="Q22" s="3" t="str">
        <f t="shared" si="5"/>
        <v/>
      </c>
      <c r="R22" s="10"/>
      <c r="S22" s="3">
        <f t="shared" si="6"/>
        <v>0</v>
      </c>
      <c r="T22" s="3">
        <f t="shared" si="7"/>
        <v>0</v>
      </c>
      <c r="U22" s="3">
        <f t="shared" si="8"/>
        <v>0</v>
      </c>
      <c r="V22" s="3">
        <f>IFERROR(IF(INDEX(Reimbursement!$L$4:$L$203,MATCH($A22,Reimbursement!$A$4:$A$203,0))="",wNoEsc,IF(INDEX(Reimbursement!$L$4:$L$203,MATCH($A22,Reimbursement!$A$4:$A$203,0))&lt;0.03,wEscLow,wEscGood)),0)</f>
        <v>0</v>
      </c>
      <c r="W22" s="3">
        <f>IFERROR(IF(INDEX('Timely Filing'!$D$4:$D$203,MATCH($A22,'Timely Filing'!$A$4:$A$203,0))&lt;90,wTFShort,IF(INDEX('Timely Filing'!$D$4:$D$203,MATCH($A22,'Timely Filing'!$A$4:$A$203,0))&lt;180,wTFMed,wTFGood)),0)</f>
        <v>0</v>
      </c>
      <c r="X22" s="3">
        <f>IFERROR(IF(INDEX('Timely Filing'!$E$4:$E$203,MATCH($A22,'Timely Filing'!$A$4:$A$203,0))&gt;45,wPaySlow,IF(INDEX('Timely Filing'!$E$4:$E$203,MATCH($A22,'Timely Filing'!$A$4:$A$203,0))&gt;30,wPayMed,wPayGood)),0)</f>
        <v>0</v>
      </c>
      <c r="Y22" s="3">
        <f>IFERROR(IF(INDEX('Timely Filing'!$H$4:$H$203,MATCH($A22,'Timely Filing'!$A$4:$A$203,0))&gt;24,wRecLong,IF(INDEX('Timely Filing'!$H$4:$H$203,MATCH($A22,'Timely Filing'!$A$4:$A$203,0))&gt;12,wRecMed,wRecGood)),0)</f>
        <v>0</v>
      </c>
      <c r="Z22" s="3">
        <f>IFERROR(IF(INDEX('Auth &amp; Admin'!$B$4:$B$203,MATCH($A22,'Auth &amp; Admin'!$A$4:$A$203,0))="Y",wAuth,0),0)</f>
        <v>0</v>
      </c>
      <c r="AA22" s="3">
        <f>IFERROR(IF(INDEX('Auth &amp; Admin'!$G$4:$G$203,MATCH($A22,'Auth &amp; Admin'!$A$4:$A$203,0))="Increasing",wDenInc,IF(INDEX('Auth &amp; Admin'!$G$4:$G$203,MATCH($A22,'Auth &amp; Admin'!$A$4:$A$203,0))="Stable",wDenStable,IF(INDEX('Auth &amp; Admin'!$G$4:$G$203,MATCH($A22,'Auth &amp; Admin'!$A$4:$A$203,0))="Decreasing",wDenDec,0))),0)</f>
        <v>0</v>
      </c>
      <c r="AB22" s="3">
        <f>IFERROR(IF(INDEX(Reimbursement!$J$4:$J$203,MATCH($A22,Reimbursement!$A$4:$A$203,0))="",0,IF(INDEX(Reimbursement!$J$4:$J$203,MATCH($A22,Reimbursement!$A$4:$A$203,0))&lt;1,wJLow,IF(INDEX(Reimbursement!$J$4:$J$203,MATCH($A22,Reimbursement!$A$4:$A$203,0))&lt;1.1,wJMed,wJGood))),0)</f>
        <v>0</v>
      </c>
    </row>
    <row r="23" spans="1:28">
      <c r="A23" s="3" t="str">
        <f t="shared" si="9"/>
        <v/>
      </c>
      <c r="B23" s="10"/>
      <c r="C23" s="10"/>
      <c r="D23" s="11"/>
      <c r="E23" s="11"/>
      <c r="F23" s="12" t="str">
        <f t="shared" si="0"/>
        <v/>
      </c>
      <c r="G23" s="10"/>
      <c r="H23" s="10"/>
      <c r="I23" s="9" t="str">
        <f t="shared" si="1"/>
        <v/>
      </c>
      <c r="J23" s="7" t="str">
        <f t="shared" ca="1" si="2"/>
        <v/>
      </c>
      <c r="K23" s="3" t="str">
        <f t="shared" ca="1" si="3"/>
        <v/>
      </c>
      <c r="L23" s="13"/>
      <c r="M23" s="10"/>
      <c r="N23" s="11"/>
      <c r="O23" s="11"/>
      <c r="P23" s="7" t="str">
        <f t="shared" si="4"/>
        <v/>
      </c>
      <c r="Q23" s="3" t="str">
        <f t="shared" si="5"/>
        <v/>
      </c>
      <c r="R23" s="10"/>
      <c r="S23" s="3">
        <f t="shared" si="6"/>
        <v>0</v>
      </c>
      <c r="T23" s="3">
        <f t="shared" si="7"/>
        <v>0</v>
      </c>
      <c r="U23" s="3">
        <f t="shared" si="8"/>
        <v>0</v>
      </c>
      <c r="V23" s="3">
        <f>IFERROR(IF(INDEX(Reimbursement!$L$4:$L$203,MATCH($A23,Reimbursement!$A$4:$A$203,0))="",wNoEsc,IF(INDEX(Reimbursement!$L$4:$L$203,MATCH($A23,Reimbursement!$A$4:$A$203,0))&lt;0.03,wEscLow,wEscGood)),0)</f>
        <v>0</v>
      </c>
      <c r="W23" s="3">
        <f>IFERROR(IF(INDEX('Timely Filing'!$D$4:$D$203,MATCH($A23,'Timely Filing'!$A$4:$A$203,0))&lt;90,wTFShort,IF(INDEX('Timely Filing'!$D$4:$D$203,MATCH($A23,'Timely Filing'!$A$4:$A$203,0))&lt;180,wTFMed,wTFGood)),0)</f>
        <v>0</v>
      </c>
      <c r="X23" s="3">
        <f>IFERROR(IF(INDEX('Timely Filing'!$E$4:$E$203,MATCH($A23,'Timely Filing'!$A$4:$A$203,0))&gt;45,wPaySlow,IF(INDEX('Timely Filing'!$E$4:$E$203,MATCH($A23,'Timely Filing'!$A$4:$A$203,0))&gt;30,wPayMed,wPayGood)),0)</f>
        <v>0</v>
      </c>
      <c r="Y23" s="3">
        <f>IFERROR(IF(INDEX('Timely Filing'!$H$4:$H$203,MATCH($A23,'Timely Filing'!$A$4:$A$203,0))&gt;24,wRecLong,IF(INDEX('Timely Filing'!$H$4:$H$203,MATCH($A23,'Timely Filing'!$A$4:$A$203,0))&gt;12,wRecMed,wRecGood)),0)</f>
        <v>0</v>
      </c>
      <c r="Z23" s="3">
        <f>IFERROR(IF(INDEX('Auth &amp; Admin'!$B$4:$B$203,MATCH($A23,'Auth &amp; Admin'!$A$4:$A$203,0))="Y",wAuth,0),0)</f>
        <v>0</v>
      </c>
      <c r="AA23" s="3">
        <f>IFERROR(IF(INDEX('Auth &amp; Admin'!$G$4:$G$203,MATCH($A23,'Auth &amp; Admin'!$A$4:$A$203,0))="Increasing",wDenInc,IF(INDEX('Auth &amp; Admin'!$G$4:$G$203,MATCH($A23,'Auth &amp; Admin'!$A$4:$A$203,0))="Stable",wDenStable,IF(INDEX('Auth &amp; Admin'!$G$4:$G$203,MATCH($A23,'Auth &amp; Admin'!$A$4:$A$203,0))="Decreasing",wDenDec,0))),0)</f>
        <v>0</v>
      </c>
      <c r="AB23" s="3">
        <f>IFERROR(IF(INDEX(Reimbursement!$J$4:$J$203,MATCH($A23,Reimbursement!$A$4:$A$203,0))="",0,IF(INDEX(Reimbursement!$J$4:$J$203,MATCH($A23,Reimbursement!$A$4:$A$203,0))&lt;1,wJLow,IF(INDEX(Reimbursement!$J$4:$J$203,MATCH($A23,Reimbursement!$A$4:$A$203,0))&lt;1.1,wJMed,wJGood))),0)</f>
        <v>0</v>
      </c>
    </row>
    <row r="24" spans="1:28">
      <c r="A24" s="3" t="str">
        <f t="shared" si="9"/>
        <v/>
      </c>
      <c r="B24" s="10"/>
      <c r="C24" s="10"/>
      <c r="D24" s="11"/>
      <c r="E24" s="11"/>
      <c r="F24" s="12" t="str">
        <f t="shared" si="0"/>
        <v/>
      </c>
      <c r="G24" s="10"/>
      <c r="H24" s="10"/>
      <c r="I24" s="9" t="str">
        <f t="shared" si="1"/>
        <v/>
      </c>
      <c r="J24" s="7" t="str">
        <f t="shared" ca="1" si="2"/>
        <v/>
      </c>
      <c r="K24" s="3" t="str">
        <f t="shared" ca="1" si="3"/>
        <v/>
      </c>
      <c r="L24" s="13"/>
      <c r="M24" s="10"/>
      <c r="N24" s="11"/>
      <c r="O24" s="11"/>
      <c r="P24" s="7" t="str">
        <f t="shared" si="4"/>
        <v/>
      </c>
      <c r="Q24" s="3" t="str">
        <f t="shared" si="5"/>
        <v/>
      </c>
      <c r="R24" s="10"/>
      <c r="S24" s="3">
        <f t="shared" si="6"/>
        <v>0</v>
      </c>
      <c r="T24" s="3">
        <f t="shared" si="7"/>
        <v>0</v>
      </c>
      <c r="U24" s="3">
        <f t="shared" si="8"/>
        <v>0</v>
      </c>
      <c r="V24" s="3">
        <f>IFERROR(IF(INDEX(Reimbursement!$L$4:$L$203,MATCH($A24,Reimbursement!$A$4:$A$203,0))="",wNoEsc,IF(INDEX(Reimbursement!$L$4:$L$203,MATCH($A24,Reimbursement!$A$4:$A$203,0))&lt;0.03,wEscLow,wEscGood)),0)</f>
        <v>0</v>
      </c>
      <c r="W24" s="3">
        <f>IFERROR(IF(INDEX('Timely Filing'!$D$4:$D$203,MATCH($A24,'Timely Filing'!$A$4:$A$203,0))&lt;90,wTFShort,IF(INDEX('Timely Filing'!$D$4:$D$203,MATCH($A24,'Timely Filing'!$A$4:$A$203,0))&lt;180,wTFMed,wTFGood)),0)</f>
        <v>0</v>
      </c>
      <c r="X24" s="3">
        <f>IFERROR(IF(INDEX('Timely Filing'!$E$4:$E$203,MATCH($A24,'Timely Filing'!$A$4:$A$203,0))&gt;45,wPaySlow,IF(INDEX('Timely Filing'!$E$4:$E$203,MATCH($A24,'Timely Filing'!$A$4:$A$203,0))&gt;30,wPayMed,wPayGood)),0)</f>
        <v>0</v>
      </c>
      <c r="Y24" s="3">
        <f>IFERROR(IF(INDEX('Timely Filing'!$H$4:$H$203,MATCH($A24,'Timely Filing'!$A$4:$A$203,0))&gt;24,wRecLong,IF(INDEX('Timely Filing'!$H$4:$H$203,MATCH($A24,'Timely Filing'!$A$4:$A$203,0))&gt;12,wRecMed,wRecGood)),0)</f>
        <v>0</v>
      </c>
      <c r="Z24" s="3">
        <f>IFERROR(IF(INDEX('Auth &amp; Admin'!$B$4:$B$203,MATCH($A24,'Auth &amp; Admin'!$A$4:$A$203,0))="Y",wAuth,0),0)</f>
        <v>0</v>
      </c>
      <c r="AA24" s="3">
        <f>IFERROR(IF(INDEX('Auth &amp; Admin'!$G$4:$G$203,MATCH($A24,'Auth &amp; Admin'!$A$4:$A$203,0))="Increasing",wDenInc,IF(INDEX('Auth &amp; Admin'!$G$4:$G$203,MATCH($A24,'Auth &amp; Admin'!$A$4:$A$203,0))="Stable",wDenStable,IF(INDEX('Auth &amp; Admin'!$G$4:$G$203,MATCH($A24,'Auth &amp; Admin'!$A$4:$A$203,0))="Decreasing",wDenDec,0))),0)</f>
        <v>0</v>
      </c>
      <c r="AB24" s="3">
        <f>IFERROR(IF(INDEX(Reimbursement!$J$4:$J$203,MATCH($A24,Reimbursement!$A$4:$A$203,0))="",0,IF(INDEX(Reimbursement!$J$4:$J$203,MATCH($A24,Reimbursement!$A$4:$A$203,0))&lt;1,wJLow,IF(INDEX(Reimbursement!$J$4:$J$203,MATCH($A24,Reimbursement!$A$4:$A$203,0))&lt;1.1,wJMed,wJGood))),0)</f>
        <v>0</v>
      </c>
    </row>
    <row r="25" spans="1:28">
      <c r="A25" s="3" t="str">
        <f t="shared" si="9"/>
        <v/>
      </c>
      <c r="B25" s="10"/>
      <c r="C25" s="10"/>
      <c r="D25" s="11"/>
      <c r="E25" s="11"/>
      <c r="F25" s="12" t="str">
        <f t="shared" si="0"/>
        <v/>
      </c>
      <c r="G25" s="10"/>
      <c r="H25" s="10"/>
      <c r="I25" s="9" t="str">
        <f t="shared" si="1"/>
        <v/>
      </c>
      <c r="J25" s="7" t="str">
        <f t="shared" ca="1" si="2"/>
        <v/>
      </c>
      <c r="K25" s="3" t="str">
        <f t="shared" ca="1" si="3"/>
        <v/>
      </c>
      <c r="L25" s="13"/>
      <c r="M25" s="10"/>
      <c r="N25" s="11"/>
      <c r="O25" s="11"/>
      <c r="P25" s="7" t="str">
        <f t="shared" si="4"/>
        <v/>
      </c>
      <c r="Q25" s="3" t="str">
        <f t="shared" si="5"/>
        <v/>
      </c>
      <c r="R25" s="10"/>
      <c r="S25" s="3">
        <f t="shared" si="6"/>
        <v>0</v>
      </c>
      <c r="T25" s="3">
        <f t="shared" si="7"/>
        <v>0</v>
      </c>
      <c r="U25" s="3">
        <f t="shared" si="8"/>
        <v>0</v>
      </c>
      <c r="V25" s="3">
        <f>IFERROR(IF(INDEX(Reimbursement!$L$4:$L$203,MATCH($A25,Reimbursement!$A$4:$A$203,0))="",wNoEsc,IF(INDEX(Reimbursement!$L$4:$L$203,MATCH($A25,Reimbursement!$A$4:$A$203,0))&lt;0.03,wEscLow,wEscGood)),0)</f>
        <v>0</v>
      </c>
      <c r="W25" s="3">
        <f>IFERROR(IF(INDEX('Timely Filing'!$D$4:$D$203,MATCH($A25,'Timely Filing'!$A$4:$A$203,0))&lt;90,wTFShort,IF(INDEX('Timely Filing'!$D$4:$D$203,MATCH($A25,'Timely Filing'!$A$4:$A$203,0))&lt;180,wTFMed,wTFGood)),0)</f>
        <v>0</v>
      </c>
      <c r="X25" s="3">
        <f>IFERROR(IF(INDEX('Timely Filing'!$E$4:$E$203,MATCH($A25,'Timely Filing'!$A$4:$A$203,0))&gt;45,wPaySlow,IF(INDEX('Timely Filing'!$E$4:$E$203,MATCH($A25,'Timely Filing'!$A$4:$A$203,0))&gt;30,wPayMed,wPayGood)),0)</f>
        <v>0</v>
      </c>
      <c r="Y25" s="3">
        <f>IFERROR(IF(INDEX('Timely Filing'!$H$4:$H$203,MATCH($A25,'Timely Filing'!$A$4:$A$203,0))&gt;24,wRecLong,IF(INDEX('Timely Filing'!$H$4:$H$203,MATCH($A25,'Timely Filing'!$A$4:$A$203,0))&gt;12,wRecMed,wRecGood)),0)</f>
        <v>0</v>
      </c>
      <c r="Z25" s="3">
        <f>IFERROR(IF(INDEX('Auth &amp; Admin'!$B$4:$B$203,MATCH($A25,'Auth &amp; Admin'!$A$4:$A$203,0))="Y",wAuth,0),0)</f>
        <v>0</v>
      </c>
      <c r="AA25" s="3">
        <f>IFERROR(IF(INDEX('Auth &amp; Admin'!$G$4:$G$203,MATCH($A25,'Auth &amp; Admin'!$A$4:$A$203,0))="Increasing",wDenInc,IF(INDEX('Auth &amp; Admin'!$G$4:$G$203,MATCH($A25,'Auth &amp; Admin'!$A$4:$A$203,0))="Stable",wDenStable,IF(INDEX('Auth &amp; Admin'!$G$4:$G$203,MATCH($A25,'Auth &amp; Admin'!$A$4:$A$203,0))="Decreasing",wDenDec,0))),0)</f>
        <v>0</v>
      </c>
      <c r="AB25" s="3">
        <f>IFERROR(IF(INDEX(Reimbursement!$J$4:$J$203,MATCH($A25,Reimbursement!$A$4:$A$203,0))="",0,IF(INDEX(Reimbursement!$J$4:$J$203,MATCH($A25,Reimbursement!$A$4:$A$203,0))&lt;1,wJLow,IF(INDEX(Reimbursement!$J$4:$J$203,MATCH($A25,Reimbursement!$A$4:$A$203,0))&lt;1.1,wJMed,wJGood))),0)</f>
        <v>0</v>
      </c>
    </row>
    <row r="26" spans="1:28">
      <c r="A26" s="3" t="str">
        <f t="shared" si="9"/>
        <v/>
      </c>
      <c r="B26" s="10"/>
      <c r="C26" s="10"/>
      <c r="D26" s="11"/>
      <c r="E26" s="11"/>
      <c r="F26" s="12" t="str">
        <f t="shared" si="0"/>
        <v/>
      </c>
      <c r="G26" s="10"/>
      <c r="H26" s="10"/>
      <c r="I26" s="9" t="str">
        <f t="shared" si="1"/>
        <v/>
      </c>
      <c r="J26" s="7" t="str">
        <f t="shared" ca="1" si="2"/>
        <v/>
      </c>
      <c r="K26" s="3" t="str">
        <f t="shared" ca="1" si="3"/>
        <v/>
      </c>
      <c r="L26" s="13"/>
      <c r="M26" s="10"/>
      <c r="N26" s="11"/>
      <c r="O26" s="11"/>
      <c r="P26" s="7" t="str">
        <f t="shared" si="4"/>
        <v/>
      </c>
      <c r="Q26" s="3" t="str">
        <f t="shared" si="5"/>
        <v/>
      </c>
      <c r="R26" s="10"/>
      <c r="S26" s="3">
        <f t="shared" si="6"/>
        <v>0</v>
      </c>
      <c r="T26" s="3">
        <f t="shared" si="7"/>
        <v>0</v>
      </c>
      <c r="U26" s="3">
        <f t="shared" si="8"/>
        <v>0</v>
      </c>
      <c r="V26" s="3">
        <f>IFERROR(IF(INDEX(Reimbursement!$L$4:$L$203,MATCH($A26,Reimbursement!$A$4:$A$203,0))="",wNoEsc,IF(INDEX(Reimbursement!$L$4:$L$203,MATCH($A26,Reimbursement!$A$4:$A$203,0))&lt;0.03,wEscLow,wEscGood)),0)</f>
        <v>0</v>
      </c>
      <c r="W26" s="3">
        <f>IFERROR(IF(INDEX('Timely Filing'!$D$4:$D$203,MATCH($A26,'Timely Filing'!$A$4:$A$203,0))&lt;90,wTFShort,IF(INDEX('Timely Filing'!$D$4:$D$203,MATCH($A26,'Timely Filing'!$A$4:$A$203,0))&lt;180,wTFMed,wTFGood)),0)</f>
        <v>0</v>
      </c>
      <c r="X26" s="3">
        <f>IFERROR(IF(INDEX('Timely Filing'!$E$4:$E$203,MATCH($A26,'Timely Filing'!$A$4:$A$203,0))&gt;45,wPaySlow,IF(INDEX('Timely Filing'!$E$4:$E$203,MATCH($A26,'Timely Filing'!$A$4:$A$203,0))&gt;30,wPayMed,wPayGood)),0)</f>
        <v>0</v>
      </c>
      <c r="Y26" s="3">
        <f>IFERROR(IF(INDEX('Timely Filing'!$H$4:$H$203,MATCH($A26,'Timely Filing'!$A$4:$A$203,0))&gt;24,wRecLong,IF(INDEX('Timely Filing'!$H$4:$H$203,MATCH($A26,'Timely Filing'!$A$4:$A$203,0))&gt;12,wRecMed,wRecGood)),0)</f>
        <v>0</v>
      </c>
      <c r="Z26" s="3">
        <f>IFERROR(IF(INDEX('Auth &amp; Admin'!$B$4:$B$203,MATCH($A26,'Auth &amp; Admin'!$A$4:$A$203,0))="Y",wAuth,0),0)</f>
        <v>0</v>
      </c>
      <c r="AA26" s="3">
        <f>IFERROR(IF(INDEX('Auth &amp; Admin'!$G$4:$G$203,MATCH($A26,'Auth &amp; Admin'!$A$4:$A$203,0))="Increasing",wDenInc,IF(INDEX('Auth &amp; Admin'!$G$4:$G$203,MATCH($A26,'Auth &amp; Admin'!$A$4:$A$203,0))="Stable",wDenStable,IF(INDEX('Auth &amp; Admin'!$G$4:$G$203,MATCH($A26,'Auth &amp; Admin'!$A$4:$A$203,0))="Decreasing",wDenDec,0))),0)</f>
        <v>0</v>
      </c>
      <c r="AB26" s="3">
        <f>IFERROR(IF(INDEX(Reimbursement!$J$4:$J$203,MATCH($A26,Reimbursement!$A$4:$A$203,0))="",0,IF(INDEX(Reimbursement!$J$4:$J$203,MATCH($A26,Reimbursement!$A$4:$A$203,0))&lt;1,wJLow,IF(INDEX(Reimbursement!$J$4:$J$203,MATCH($A26,Reimbursement!$A$4:$A$203,0))&lt;1.1,wJMed,wJGood))),0)</f>
        <v>0</v>
      </c>
    </row>
    <row r="27" spans="1:28">
      <c r="A27" s="3" t="str">
        <f t="shared" si="9"/>
        <v/>
      </c>
      <c r="B27" s="10"/>
      <c r="C27" s="10"/>
      <c r="D27" s="11"/>
      <c r="E27" s="11"/>
      <c r="F27" s="12" t="str">
        <f t="shared" si="0"/>
        <v/>
      </c>
      <c r="G27" s="10"/>
      <c r="H27" s="10"/>
      <c r="I27" s="9" t="str">
        <f t="shared" si="1"/>
        <v/>
      </c>
      <c r="J27" s="7" t="str">
        <f t="shared" ca="1" si="2"/>
        <v/>
      </c>
      <c r="K27" s="3" t="str">
        <f t="shared" ca="1" si="3"/>
        <v/>
      </c>
      <c r="L27" s="13"/>
      <c r="M27" s="10"/>
      <c r="N27" s="11"/>
      <c r="O27" s="11"/>
      <c r="P27" s="7" t="str">
        <f t="shared" si="4"/>
        <v/>
      </c>
      <c r="Q27" s="3" t="str">
        <f t="shared" si="5"/>
        <v/>
      </c>
      <c r="R27" s="10"/>
      <c r="S27" s="3">
        <f t="shared" si="6"/>
        <v>0</v>
      </c>
      <c r="T27" s="3">
        <f t="shared" si="7"/>
        <v>0</v>
      </c>
      <c r="U27" s="3">
        <f t="shared" si="8"/>
        <v>0</v>
      </c>
      <c r="V27" s="3">
        <f>IFERROR(IF(INDEX(Reimbursement!$L$4:$L$203,MATCH($A27,Reimbursement!$A$4:$A$203,0))="",wNoEsc,IF(INDEX(Reimbursement!$L$4:$L$203,MATCH($A27,Reimbursement!$A$4:$A$203,0))&lt;0.03,wEscLow,wEscGood)),0)</f>
        <v>0</v>
      </c>
      <c r="W27" s="3">
        <f>IFERROR(IF(INDEX('Timely Filing'!$D$4:$D$203,MATCH($A27,'Timely Filing'!$A$4:$A$203,0))&lt;90,wTFShort,IF(INDEX('Timely Filing'!$D$4:$D$203,MATCH($A27,'Timely Filing'!$A$4:$A$203,0))&lt;180,wTFMed,wTFGood)),0)</f>
        <v>0</v>
      </c>
      <c r="X27" s="3">
        <f>IFERROR(IF(INDEX('Timely Filing'!$E$4:$E$203,MATCH($A27,'Timely Filing'!$A$4:$A$203,0))&gt;45,wPaySlow,IF(INDEX('Timely Filing'!$E$4:$E$203,MATCH($A27,'Timely Filing'!$A$4:$A$203,0))&gt;30,wPayMed,wPayGood)),0)</f>
        <v>0</v>
      </c>
      <c r="Y27" s="3">
        <f>IFERROR(IF(INDEX('Timely Filing'!$H$4:$H$203,MATCH($A27,'Timely Filing'!$A$4:$A$203,0))&gt;24,wRecLong,IF(INDEX('Timely Filing'!$H$4:$H$203,MATCH($A27,'Timely Filing'!$A$4:$A$203,0))&gt;12,wRecMed,wRecGood)),0)</f>
        <v>0</v>
      </c>
      <c r="Z27" s="3">
        <f>IFERROR(IF(INDEX('Auth &amp; Admin'!$B$4:$B$203,MATCH($A27,'Auth &amp; Admin'!$A$4:$A$203,0))="Y",wAuth,0),0)</f>
        <v>0</v>
      </c>
      <c r="AA27" s="3">
        <f>IFERROR(IF(INDEX('Auth &amp; Admin'!$G$4:$G$203,MATCH($A27,'Auth &amp; Admin'!$A$4:$A$203,0))="Increasing",wDenInc,IF(INDEX('Auth &amp; Admin'!$G$4:$G$203,MATCH($A27,'Auth &amp; Admin'!$A$4:$A$203,0))="Stable",wDenStable,IF(INDEX('Auth &amp; Admin'!$G$4:$G$203,MATCH($A27,'Auth &amp; Admin'!$A$4:$A$203,0))="Decreasing",wDenDec,0))),0)</f>
        <v>0</v>
      </c>
      <c r="AB27" s="3">
        <f>IFERROR(IF(INDEX(Reimbursement!$J$4:$J$203,MATCH($A27,Reimbursement!$A$4:$A$203,0))="",0,IF(INDEX(Reimbursement!$J$4:$J$203,MATCH($A27,Reimbursement!$A$4:$A$203,0))&lt;1,wJLow,IF(INDEX(Reimbursement!$J$4:$J$203,MATCH($A27,Reimbursement!$A$4:$A$203,0))&lt;1.1,wJMed,wJGood))),0)</f>
        <v>0</v>
      </c>
    </row>
    <row r="28" spans="1:28">
      <c r="A28" s="3" t="str">
        <f t="shared" si="9"/>
        <v/>
      </c>
      <c r="B28" s="10"/>
      <c r="C28" s="10"/>
      <c r="D28" s="11"/>
      <c r="E28" s="11"/>
      <c r="F28" s="12" t="str">
        <f t="shared" si="0"/>
        <v/>
      </c>
      <c r="G28" s="10"/>
      <c r="H28" s="10"/>
      <c r="I28" s="9" t="str">
        <f t="shared" si="1"/>
        <v/>
      </c>
      <c r="J28" s="7" t="str">
        <f t="shared" ca="1" si="2"/>
        <v/>
      </c>
      <c r="K28" s="3" t="str">
        <f t="shared" ca="1" si="3"/>
        <v/>
      </c>
      <c r="L28" s="13"/>
      <c r="M28" s="10"/>
      <c r="N28" s="11"/>
      <c r="O28" s="11"/>
      <c r="P28" s="7" t="str">
        <f t="shared" si="4"/>
        <v/>
      </c>
      <c r="Q28" s="3" t="str">
        <f t="shared" si="5"/>
        <v/>
      </c>
      <c r="R28" s="10"/>
      <c r="S28" s="3">
        <f t="shared" si="6"/>
        <v>0</v>
      </c>
      <c r="T28" s="3">
        <f t="shared" si="7"/>
        <v>0</v>
      </c>
      <c r="U28" s="3">
        <f t="shared" si="8"/>
        <v>0</v>
      </c>
      <c r="V28" s="3">
        <f>IFERROR(IF(INDEX(Reimbursement!$L$4:$L$203,MATCH($A28,Reimbursement!$A$4:$A$203,0))="",wNoEsc,IF(INDEX(Reimbursement!$L$4:$L$203,MATCH($A28,Reimbursement!$A$4:$A$203,0))&lt;0.03,wEscLow,wEscGood)),0)</f>
        <v>0</v>
      </c>
      <c r="W28" s="3">
        <f>IFERROR(IF(INDEX('Timely Filing'!$D$4:$D$203,MATCH($A28,'Timely Filing'!$A$4:$A$203,0))&lt;90,wTFShort,IF(INDEX('Timely Filing'!$D$4:$D$203,MATCH($A28,'Timely Filing'!$A$4:$A$203,0))&lt;180,wTFMed,wTFGood)),0)</f>
        <v>0</v>
      </c>
      <c r="X28" s="3">
        <f>IFERROR(IF(INDEX('Timely Filing'!$E$4:$E$203,MATCH($A28,'Timely Filing'!$A$4:$A$203,0))&gt;45,wPaySlow,IF(INDEX('Timely Filing'!$E$4:$E$203,MATCH($A28,'Timely Filing'!$A$4:$A$203,0))&gt;30,wPayMed,wPayGood)),0)</f>
        <v>0</v>
      </c>
      <c r="Y28" s="3">
        <f>IFERROR(IF(INDEX('Timely Filing'!$H$4:$H$203,MATCH($A28,'Timely Filing'!$A$4:$A$203,0))&gt;24,wRecLong,IF(INDEX('Timely Filing'!$H$4:$H$203,MATCH($A28,'Timely Filing'!$A$4:$A$203,0))&gt;12,wRecMed,wRecGood)),0)</f>
        <v>0</v>
      </c>
      <c r="Z28" s="3">
        <f>IFERROR(IF(INDEX('Auth &amp; Admin'!$B$4:$B$203,MATCH($A28,'Auth &amp; Admin'!$A$4:$A$203,0))="Y",wAuth,0),0)</f>
        <v>0</v>
      </c>
      <c r="AA28" s="3">
        <f>IFERROR(IF(INDEX('Auth &amp; Admin'!$G$4:$G$203,MATCH($A28,'Auth &amp; Admin'!$A$4:$A$203,0))="Increasing",wDenInc,IF(INDEX('Auth &amp; Admin'!$G$4:$G$203,MATCH($A28,'Auth &amp; Admin'!$A$4:$A$203,0))="Stable",wDenStable,IF(INDEX('Auth &amp; Admin'!$G$4:$G$203,MATCH($A28,'Auth &amp; Admin'!$A$4:$A$203,0))="Decreasing",wDenDec,0))),0)</f>
        <v>0</v>
      </c>
      <c r="AB28" s="3">
        <f>IFERROR(IF(INDEX(Reimbursement!$J$4:$J$203,MATCH($A28,Reimbursement!$A$4:$A$203,0))="",0,IF(INDEX(Reimbursement!$J$4:$J$203,MATCH($A28,Reimbursement!$A$4:$A$203,0))&lt;1,wJLow,IF(INDEX(Reimbursement!$J$4:$J$203,MATCH($A28,Reimbursement!$A$4:$A$203,0))&lt;1.1,wJMed,wJGood))),0)</f>
        <v>0</v>
      </c>
    </row>
    <row r="29" spans="1:28">
      <c r="A29" s="3" t="str">
        <f t="shared" si="9"/>
        <v/>
      </c>
      <c r="B29" s="10"/>
      <c r="C29" s="10"/>
      <c r="D29" s="11"/>
      <c r="E29" s="11"/>
      <c r="F29" s="12" t="str">
        <f t="shared" si="0"/>
        <v/>
      </c>
      <c r="G29" s="10"/>
      <c r="H29" s="10"/>
      <c r="I29" s="9" t="str">
        <f t="shared" si="1"/>
        <v/>
      </c>
      <c r="J29" s="7" t="str">
        <f t="shared" ca="1" si="2"/>
        <v/>
      </c>
      <c r="K29" s="3" t="str">
        <f t="shared" ca="1" si="3"/>
        <v/>
      </c>
      <c r="L29" s="13"/>
      <c r="M29" s="10"/>
      <c r="N29" s="11"/>
      <c r="O29" s="11"/>
      <c r="P29" s="7" t="str">
        <f t="shared" si="4"/>
        <v/>
      </c>
      <c r="Q29" s="3" t="str">
        <f t="shared" si="5"/>
        <v/>
      </c>
      <c r="R29" s="10"/>
      <c r="S29" s="3">
        <f t="shared" si="6"/>
        <v>0</v>
      </c>
      <c r="T29" s="3">
        <f t="shared" si="7"/>
        <v>0</v>
      </c>
      <c r="U29" s="3">
        <f t="shared" si="8"/>
        <v>0</v>
      </c>
      <c r="V29" s="3">
        <f>IFERROR(IF(INDEX(Reimbursement!$L$4:$L$203,MATCH($A29,Reimbursement!$A$4:$A$203,0))="",wNoEsc,IF(INDEX(Reimbursement!$L$4:$L$203,MATCH($A29,Reimbursement!$A$4:$A$203,0))&lt;0.03,wEscLow,wEscGood)),0)</f>
        <v>0</v>
      </c>
      <c r="W29" s="3">
        <f>IFERROR(IF(INDEX('Timely Filing'!$D$4:$D$203,MATCH($A29,'Timely Filing'!$A$4:$A$203,0))&lt;90,wTFShort,IF(INDEX('Timely Filing'!$D$4:$D$203,MATCH($A29,'Timely Filing'!$A$4:$A$203,0))&lt;180,wTFMed,wTFGood)),0)</f>
        <v>0</v>
      </c>
      <c r="X29" s="3">
        <f>IFERROR(IF(INDEX('Timely Filing'!$E$4:$E$203,MATCH($A29,'Timely Filing'!$A$4:$A$203,0))&gt;45,wPaySlow,IF(INDEX('Timely Filing'!$E$4:$E$203,MATCH($A29,'Timely Filing'!$A$4:$A$203,0))&gt;30,wPayMed,wPayGood)),0)</f>
        <v>0</v>
      </c>
      <c r="Y29" s="3">
        <f>IFERROR(IF(INDEX('Timely Filing'!$H$4:$H$203,MATCH($A29,'Timely Filing'!$A$4:$A$203,0))&gt;24,wRecLong,IF(INDEX('Timely Filing'!$H$4:$H$203,MATCH($A29,'Timely Filing'!$A$4:$A$203,0))&gt;12,wRecMed,wRecGood)),0)</f>
        <v>0</v>
      </c>
      <c r="Z29" s="3">
        <f>IFERROR(IF(INDEX('Auth &amp; Admin'!$B$4:$B$203,MATCH($A29,'Auth &amp; Admin'!$A$4:$A$203,0))="Y",wAuth,0),0)</f>
        <v>0</v>
      </c>
      <c r="AA29" s="3">
        <f>IFERROR(IF(INDEX('Auth &amp; Admin'!$G$4:$G$203,MATCH($A29,'Auth &amp; Admin'!$A$4:$A$203,0))="Increasing",wDenInc,IF(INDEX('Auth &amp; Admin'!$G$4:$G$203,MATCH($A29,'Auth &amp; Admin'!$A$4:$A$203,0))="Stable",wDenStable,IF(INDEX('Auth &amp; Admin'!$G$4:$G$203,MATCH($A29,'Auth &amp; Admin'!$A$4:$A$203,0))="Decreasing",wDenDec,0))),0)</f>
        <v>0</v>
      </c>
      <c r="AB29" s="3">
        <f>IFERROR(IF(INDEX(Reimbursement!$J$4:$J$203,MATCH($A29,Reimbursement!$A$4:$A$203,0))="",0,IF(INDEX(Reimbursement!$J$4:$J$203,MATCH($A29,Reimbursement!$A$4:$A$203,0))&lt;1,wJLow,IF(INDEX(Reimbursement!$J$4:$J$203,MATCH($A29,Reimbursement!$A$4:$A$203,0))&lt;1.1,wJMed,wJGood))),0)</f>
        <v>0</v>
      </c>
    </row>
    <row r="30" spans="1:28">
      <c r="A30" s="3" t="str">
        <f t="shared" si="9"/>
        <v/>
      </c>
      <c r="B30" s="10"/>
      <c r="C30" s="10"/>
      <c r="D30" s="11"/>
      <c r="E30" s="11"/>
      <c r="F30" s="12" t="str">
        <f t="shared" si="0"/>
        <v/>
      </c>
      <c r="G30" s="10"/>
      <c r="H30" s="10"/>
      <c r="I30" s="9" t="str">
        <f t="shared" si="1"/>
        <v/>
      </c>
      <c r="J30" s="7" t="str">
        <f t="shared" ca="1" si="2"/>
        <v/>
      </c>
      <c r="K30" s="3" t="str">
        <f t="shared" ca="1" si="3"/>
        <v/>
      </c>
      <c r="L30" s="13"/>
      <c r="M30" s="10"/>
      <c r="N30" s="11"/>
      <c r="O30" s="11"/>
      <c r="P30" s="7" t="str">
        <f t="shared" si="4"/>
        <v/>
      </c>
      <c r="Q30" s="3" t="str">
        <f t="shared" si="5"/>
        <v/>
      </c>
      <c r="R30" s="10"/>
      <c r="S30" s="3">
        <f t="shared" si="6"/>
        <v>0</v>
      </c>
      <c r="T30" s="3">
        <f t="shared" si="7"/>
        <v>0</v>
      </c>
      <c r="U30" s="3">
        <f t="shared" si="8"/>
        <v>0</v>
      </c>
      <c r="V30" s="3">
        <f>IFERROR(IF(INDEX(Reimbursement!$L$4:$L$203,MATCH($A30,Reimbursement!$A$4:$A$203,0))="",wNoEsc,IF(INDEX(Reimbursement!$L$4:$L$203,MATCH($A30,Reimbursement!$A$4:$A$203,0))&lt;0.03,wEscLow,wEscGood)),0)</f>
        <v>0</v>
      </c>
      <c r="W30" s="3">
        <f>IFERROR(IF(INDEX('Timely Filing'!$D$4:$D$203,MATCH($A30,'Timely Filing'!$A$4:$A$203,0))&lt;90,wTFShort,IF(INDEX('Timely Filing'!$D$4:$D$203,MATCH($A30,'Timely Filing'!$A$4:$A$203,0))&lt;180,wTFMed,wTFGood)),0)</f>
        <v>0</v>
      </c>
      <c r="X30" s="3">
        <f>IFERROR(IF(INDEX('Timely Filing'!$E$4:$E$203,MATCH($A30,'Timely Filing'!$A$4:$A$203,0))&gt;45,wPaySlow,IF(INDEX('Timely Filing'!$E$4:$E$203,MATCH($A30,'Timely Filing'!$A$4:$A$203,0))&gt;30,wPayMed,wPayGood)),0)</f>
        <v>0</v>
      </c>
      <c r="Y30" s="3">
        <f>IFERROR(IF(INDEX('Timely Filing'!$H$4:$H$203,MATCH($A30,'Timely Filing'!$A$4:$A$203,0))&gt;24,wRecLong,IF(INDEX('Timely Filing'!$H$4:$H$203,MATCH($A30,'Timely Filing'!$A$4:$A$203,0))&gt;12,wRecMed,wRecGood)),0)</f>
        <v>0</v>
      </c>
      <c r="Z30" s="3">
        <f>IFERROR(IF(INDEX('Auth &amp; Admin'!$B$4:$B$203,MATCH($A30,'Auth &amp; Admin'!$A$4:$A$203,0))="Y",wAuth,0),0)</f>
        <v>0</v>
      </c>
      <c r="AA30" s="3">
        <f>IFERROR(IF(INDEX('Auth &amp; Admin'!$G$4:$G$203,MATCH($A30,'Auth &amp; Admin'!$A$4:$A$203,0))="Increasing",wDenInc,IF(INDEX('Auth &amp; Admin'!$G$4:$G$203,MATCH($A30,'Auth &amp; Admin'!$A$4:$A$203,0))="Stable",wDenStable,IF(INDEX('Auth &amp; Admin'!$G$4:$G$203,MATCH($A30,'Auth &amp; Admin'!$A$4:$A$203,0))="Decreasing",wDenDec,0))),0)</f>
        <v>0</v>
      </c>
      <c r="AB30" s="3">
        <f>IFERROR(IF(INDEX(Reimbursement!$J$4:$J$203,MATCH($A30,Reimbursement!$A$4:$A$203,0))="",0,IF(INDEX(Reimbursement!$J$4:$J$203,MATCH($A30,Reimbursement!$A$4:$A$203,0))&lt;1,wJLow,IF(INDEX(Reimbursement!$J$4:$J$203,MATCH($A30,Reimbursement!$A$4:$A$203,0))&lt;1.1,wJMed,wJGood))),0)</f>
        <v>0</v>
      </c>
    </row>
    <row r="31" spans="1:28">
      <c r="A31" s="3" t="str">
        <f t="shared" si="9"/>
        <v/>
      </c>
      <c r="B31" s="10"/>
      <c r="C31" s="10"/>
      <c r="D31" s="11"/>
      <c r="E31" s="11"/>
      <c r="F31" s="12" t="str">
        <f t="shared" si="0"/>
        <v/>
      </c>
      <c r="G31" s="10"/>
      <c r="H31" s="10"/>
      <c r="I31" s="9" t="str">
        <f t="shared" si="1"/>
        <v/>
      </c>
      <c r="J31" s="7" t="str">
        <f t="shared" ca="1" si="2"/>
        <v/>
      </c>
      <c r="K31" s="3" t="str">
        <f t="shared" ca="1" si="3"/>
        <v/>
      </c>
      <c r="L31" s="13"/>
      <c r="M31" s="10"/>
      <c r="N31" s="11"/>
      <c r="O31" s="11"/>
      <c r="P31" s="7" t="str">
        <f t="shared" si="4"/>
        <v/>
      </c>
      <c r="Q31" s="3" t="str">
        <f t="shared" si="5"/>
        <v/>
      </c>
      <c r="R31" s="10"/>
      <c r="S31" s="3">
        <f t="shared" si="6"/>
        <v>0</v>
      </c>
      <c r="T31" s="3">
        <f t="shared" si="7"/>
        <v>0</v>
      </c>
      <c r="U31" s="3">
        <f t="shared" si="8"/>
        <v>0</v>
      </c>
      <c r="V31" s="3">
        <f>IFERROR(IF(INDEX(Reimbursement!$L$4:$L$203,MATCH($A31,Reimbursement!$A$4:$A$203,0))="",wNoEsc,IF(INDEX(Reimbursement!$L$4:$L$203,MATCH($A31,Reimbursement!$A$4:$A$203,0))&lt;0.03,wEscLow,wEscGood)),0)</f>
        <v>0</v>
      </c>
      <c r="W31" s="3">
        <f>IFERROR(IF(INDEX('Timely Filing'!$D$4:$D$203,MATCH($A31,'Timely Filing'!$A$4:$A$203,0))&lt;90,wTFShort,IF(INDEX('Timely Filing'!$D$4:$D$203,MATCH($A31,'Timely Filing'!$A$4:$A$203,0))&lt;180,wTFMed,wTFGood)),0)</f>
        <v>0</v>
      </c>
      <c r="X31" s="3">
        <f>IFERROR(IF(INDEX('Timely Filing'!$E$4:$E$203,MATCH($A31,'Timely Filing'!$A$4:$A$203,0))&gt;45,wPaySlow,IF(INDEX('Timely Filing'!$E$4:$E$203,MATCH($A31,'Timely Filing'!$A$4:$A$203,0))&gt;30,wPayMed,wPayGood)),0)</f>
        <v>0</v>
      </c>
      <c r="Y31" s="3">
        <f>IFERROR(IF(INDEX('Timely Filing'!$H$4:$H$203,MATCH($A31,'Timely Filing'!$A$4:$A$203,0))&gt;24,wRecLong,IF(INDEX('Timely Filing'!$H$4:$H$203,MATCH($A31,'Timely Filing'!$A$4:$A$203,0))&gt;12,wRecMed,wRecGood)),0)</f>
        <v>0</v>
      </c>
      <c r="Z31" s="3">
        <f>IFERROR(IF(INDEX('Auth &amp; Admin'!$B$4:$B$203,MATCH($A31,'Auth &amp; Admin'!$A$4:$A$203,0))="Y",wAuth,0),0)</f>
        <v>0</v>
      </c>
      <c r="AA31" s="3">
        <f>IFERROR(IF(INDEX('Auth &amp; Admin'!$G$4:$G$203,MATCH($A31,'Auth &amp; Admin'!$A$4:$A$203,0))="Increasing",wDenInc,IF(INDEX('Auth &amp; Admin'!$G$4:$G$203,MATCH($A31,'Auth &amp; Admin'!$A$4:$A$203,0))="Stable",wDenStable,IF(INDEX('Auth &amp; Admin'!$G$4:$G$203,MATCH($A31,'Auth &amp; Admin'!$A$4:$A$203,0))="Decreasing",wDenDec,0))),0)</f>
        <v>0</v>
      </c>
      <c r="AB31" s="3">
        <f>IFERROR(IF(INDEX(Reimbursement!$J$4:$J$203,MATCH($A31,Reimbursement!$A$4:$A$203,0))="",0,IF(INDEX(Reimbursement!$J$4:$J$203,MATCH($A31,Reimbursement!$A$4:$A$203,0))&lt;1,wJLow,IF(INDEX(Reimbursement!$J$4:$J$203,MATCH($A31,Reimbursement!$A$4:$A$203,0))&lt;1.1,wJMed,wJGood))),0)</f>
        <v>0</v>
      </c>
    </row>
    <row r="32" spans="1:28">
      <c r="A32" s="3" t="str">
        <f t="shared" si="9"/>
        <v/>
      </c>
      <c r="B32" s="10"/>
      <c r="C32" s="10"/>
      <c r="D32" s="11"/>
      <c r="E32" s="11"/>
      <c r="F32" s="12" t="str">
        <f t="shared" si="0"/>
        <v/>
      </c>
      <c r="G32" s="10"/>
      <c r="H32" s="10"/>
      <c r="I32" s="9" t="str">
        <f t="shared" si="1"/>
        <v/>
      </c>
      <c r="J32" s="7" t="str">
        <f t="shared" ca="1" si="2"/>
        <v/>
      </c>
      <c r="K32" s="3" t="str">
        <f t="shared" ca="1" si="3"/>
        <v/>
      </c>
      <c r="L32" s="13"/>
      <c r="M32" s="10"/>
      <c r="N32" s="11"/>
      <c r="O32" s="11"/>
      <c r="P32" s="7" t="str">
        <f t="shared" si="4"/>
        <v/>
      </c>
      <c r="Q32" s="3" t="str">
        <f t="shared" si="5"/>
        <v/>
      </c>
      <c r="R32" s="10"/>
      <c r="S32" s="3">
        <f t="shared" si="6"/>
        <v>0</v>
      </c>
      <c r="T32" s="3">
        <f t="shared" si="7"/>
        <v>0</v>
      </c>
      <c r="U32" s="3">
        <f t="shared" si="8"/>
        <v>0</v>
      </c>
      <c r="V32" s="3">
        <f>IFERROR(IF(INDEX(Reimbursement!$L$4:$L$203,MATCH($A32,Reimbursement!$A$4:$A$203,0))="",wNoEsc,IF(INDEX(Reimbursement!$L$4:$L$203,MATCH($A32,Reimbursement!$A$4:$A$203,0))&lt;0.03,wEscLow,wEscGood)),0)</f>
        <v>0</v>
      </c>
      <c r="W32" s="3">
        <f>IFERROR(IF(INDEX('Timely Filing'!$D$4:$D$203,MATCH($A32,'Timely Filing'!$A$4:$A$203,0))&lt;90,wTFShort,IF(INDEX('Timely Filing'!$D$4:$D$203,MATCH($A32,'Timely Filing'!$A$4:$A$203,0))&lt;180,wTFMed,wTFGood)),0)</f>
        <v>0</v>
      </c>
      <c r="X32" s="3">
        <f>IFERROR(IF(INDEX('Timely Filing'!$E$4:$E$203,MATCH($A32,'Timely Filing'!$A$4:$A$203,0))&gt;45,wPaySlow,IF(INDEX('Timely Filing'!$E$4:$E$203,MATCH($A32,'Timely Filing'!$A$4:$A$203,0))&gt;30,wPayMed,wPayGood)),0)</f>
        <v>0</v>
      </c>
      <c r="Y32" s="3">
        <f>IFERROR(IF(INDEX('Timely Filing'!$H$4:$H$203,MATCH($A32,'Timely Filing'!$A$4:$A$203,0))&gt;24,wRecLong,IF(INDEX('Timely Filing'!$H$4:$H$203,MATCH($A32,'Timely Filing'!$A$4:$A$203,0))&gt;12,wRecMed,wRecGood)),0)</f>
        <v>0</v>
      </c>
      <c r="Z32" s="3">
        <f>IFERROR(IF(INDEX('Auth &amp; Admin'!$B$4:$B$203,MATCH($A32,'Auth &amp; Admin'!$A$4:$A$203,0))="Y",wAuth,0),0)</f>
        <v>0</v>
      </c>
      <c r="AA32" s="3">
        <f>IFERROR(IF(INDEX('Auth &amp; Admin'!$G$4:$G$203,MATCH($A32,'Auth &amp; Admin'!$A$4:$A$203,0))="Increasing",wDenInc,IF(INDEX('Auth &amp; Admin'!$G$4:$G$203,MATCH($A32,'Auth &amp; Admin'!$A$4:$A$203,0))="Stable",wDenStable,IF(INDEX('Auth &amp; Admin'!$G$4:$G$203,MATCH($A32,'Auth &amp; Admin'!$A$4:$A$203,0))="Decreasing",wDenDec,0))),0)</f>
        <v>0</v>
      </c>
      <c r="AB32" s="3">
        <f>IFERROR(IF(INDEX(Reimbursement!$J$4:$J$203,MATCH($A32,Reimbursement!$A$4:$A$203,0))="",0,IF(INDEX(Reimbursement!$J$4:$J$203,MATCH($A32,Reimbursement!$A$4:$A$203,0))&lt;1,wJLow,IF(INDEX(Reimbursement!$J$4:$J$203,MATCH($A32,Reimbursement!$A$4:$A$203,0))&lt;1.1,wJMed,wJGood))),0)</f>
        <v>0</v>
      </c>
    </row>
    <row r="33" spans="1:28">
      <c r="A33" s="3" t="str">
        <f t="shared" si="9"/>
        <v/>
      </c>
      <c r="B33" s="10"/>
      <c r="C33" s="10"/>
      <c r="D33" s="11"/>
      <c r="E33" s="11"/>
      <c r="F33" s="12" t="str">
        <f t="shared" si="0"/>
        <v/>
      </c>
      <c r="G33" s="10"/>
      <c r="H33" s="10"/>
      <c r="I33" s="9" t="str">
        <f t="shared" si="1"/>
        <v/>
      </c>
      <c r="J33" s="7" t="str">
        <f t="shared" ca="1" si="2"/>
        <v/>
      </c>
      <c r="K33" s="3" t="str">
        <f t="shared" ca="1" si="3"/>
        <v/>
      </c>
      <c r="L33" s="13"/>
      <c r="M33" s="10"/>
      <c r="N33" s="11"/>
      <c r="O33" s="11"/>
      <c r="P33" s="7" t="str">
        <f t="shared" si="4"/>
        <v/>
      </c>
      <c r="Q33" s="3" t="str">
        <f t="shared" si="5"/>
        <v/>
      </c>
      <c r="R33" s="10"/>
      <c r="S33" s="3">
        <f t="shared" si="6"/>
        <v>0</v>
      </c>
      <c r="T33" s="3">
        <f t="shared" si="7"/>
        <v>0</v>
      </c>
      <c r="U33" s="3">
        <f t="shared" si="8"/>
        <v>0</v>
      </c>
      <c r="V33" s="3">
        <f>IFERROR(IF(INDEX(Reimbursement!$L$4:$L$203,MATCH($A33,Reimbursement!$A$4:$A$203,0))="",wNoEsc,IF(INDEX(Reimbursement!$L$4:$L$203,MATCH($A33,Reimbursement!$A$4:$A$203,0))&lt;0.03,wEscLow,wEscGood)),0)</f>
        <v>0</v>
      </c>
      <c r="W33" s="3">
        <f>IFERROR(IF(INDEX('Timely Filing'!$D$4:$D$203,MATCH($A33,'Timely Filing'!$A$4:$A$203,0))&lt;90,wTFShort,IF(INDEX('Timely Filing'!$D$4:$D$203,MATCH($A33,'Timely Filing'!$A$4:$A$203,0))&lt;180,wTFMed,wTFGood)),0)</f>
        <v>0</v>
      </c>
      <c r="X33" s="3">
        <f>IFERROR(IF(INDEX('Timely Filing'!$E$4:$E$203,MATCH($A33,'Timely Filing'!$A$4:$A$203,0))&gt;45,wPaySlow,IF(INDEX('Timely Filing'!$E$4:$E$203,MATCH($A33,'Timely Filing'!$A$4:$A$203,0))&gt;30,wPayMed,wPayGood)),0)</f>
        <v>0</v>
      </c>
      <c r="Y33" s="3">
        <f>IFERROR(IF(INDEX('Timely Filing'!$H$4:$H$203,MATCH($A33,'Timely Filing'!$A$4:$A$203,0))&gt;24,wRecLong,IF(INDEX('Timely Filing'!$H$4:$H$203,MATCH($A33,'Timely Filing'!$A$4:$A$203,0))&gt;12,wRecMed,wRecGood)),0)</f>
        <v>0</v>
      </c>
      <c r="Z33" s="3">
        <f>IFERROR(IF(INDEX('Auth &amp; Admin'!$B$4:$B$203,MATCH($A33,'Auth &amp; Admin'!$A$4:$A$203,0))="Y",wAuth,0),0)</f>
        <v>0</v>
      </c>
      <c r="AA33" s="3">
        <f>IFERROR(IF(INDEX('Auth &amp; Admin'!$G$4:$G$203,MATCH($A33,'Auth &amp; Admin'!$A$4:$A$203,0))="Increasing",wDenInc,IF(INDEX('Auth &amp; Admin'!$G$4:$G$203,MATCH($A33,'Auth &amp; Admin'!$A$4:$A$203,0))="Stable",wDenStable,IF(INDEX('Auth &amp; Admin'!$G$4:$G$203,MATCH($A33,'Auth &amp; Admin'!$A$4:$A$203,0))="Decreasing",wDenDec,0))),0)</f>
        <v>0</v>
      </c>
      <c r="AB33" s="3">
        <f>IFERROR(IF(INDEX(Reimbursement!$J$4:$J$203,MATCH($A33,Reimbursement!$A$4:$A$203,0))="",0,IF(INDEX(Reimbursement!$J$4:$J$203,MATCH($A33,Reimbursement!$A$4:$A$203,0))&lt;1,wJLow,IF(INDEX(Reimbursement!$J$4:$J$203,MATCH($A33,Reimbursement!$A$4:$A$203,0))&lt;1.1,wJMed,wJGood))),0)</f>
        <v>0</v>
      </c>
    </row>
    <row r="34" spans="1:28">
      <c r="A34" s="3" t="str">
        <f t="shared" si="9"/>
        <v/>
      </c>
      <c r="B34" s="10"/>
      <c r="C34" s="10"/>
      <c r="D34" s="11"/>
      <c r="E34" s="11"/>
      <c r="F34" s="12" t="str">
        <f t="shared" si="0"/>
        <v/>
      </c>
      <c r="G34" s="10"/>
      <c r="H34" s="10"/>
      <c r="I34" s="9" t="str">
        <f t="shared" si="1"/>
        <v/>
      </c>
      <c r="J34" s="7" t="str">
        <f t="shared" ca="1" si="2"/>
        <v/>
      </c>
      <c r="K34" s="3" t="str">
        <f t="shared" ca="1" si="3"/>
        <v/>
      </c>
      <c r="L34" s="13"/>
      <c r="M34" s="10"/>
      <c r="N34" s="11"/>
      <c r="O34" s="11"/>
      <c r="P34" s="7" t="str">
        <f t="shared" si="4"/>
        <v/>
      </c>
      <c r="Q34" s="3" t="str">
        <f t="shared" si="5"/>
        <v/>
      </c>
      <c r="R34" s="10"/>
      <c r="S34" s="3">
        <f t="shared" si="6"/>
        <v>0</v>
      </c>
      <c r="T34" s="3">
        <f t="shared" si="7"/>
        <v>0</v>
      </c>
      <c r="U34" s="3">
        <f t="shared" si="8"/>
        <v>0</v>
      </c>
      <c r="V34" s="3">
        <f>IFERROR(IF(INDEX(Reimbursement!$L$4:$L$203,MATCH($A34,Reimbursement!$A$4:$A$203,0))="",wNoEsc,IF(INDEX(Reimbursement!$L$4:$L$203,MATCH($A34,Reimbursement!$A$4:$A$203,0))&lt;0.03,wEscLow,wEscGood)),0)</f>
        <v>0</v>
      </c>
      <c r="W34" s="3">
        <f>IFERROR(IF(INDEX('Timely Filing'!$D$4:$D$203,MATCH($A34,'Timely Filing'!$A$4:$A$203,0))&lt;90,wTFShort,IF(INDEX('Timely Filing'!$D$4:$D$203,MATCH($A34,'Timely Filing'!$A$4:$A$203,0))&lt;180,wTFMed,wTFGood)),0)</f>
        <v>0</v>
      </c>
      <c r="X34" s="3">
        <f>IFERROR(IF(INDEX('Timely Filing'!$E$4:$E$203,MATCH($A34,'Timely Filing'!$A$4:$A$203,0))&gt;45,wPaySlow,IF(INDEX('Timely Filing'!$E$4:$E$203,MATCH($A34,'Timely Filing'!$A$4:$A$203,0))&gt;30,wPayMed,wPayGood)),0)</f>
        <v>0</v>
      </c>
      <c r="Y34" s="3">
        <f>IFERROR(IF(INDEX('Timely Filing'!$H$4:$H$203,MATCH($A34,'Timely Filing'!$A$4:$A$203,0))&gt;24,wRecLong,IF(INDEX('Timely Filing'!$H$4:$H$203,MATCH($A34,'Timely Filing'!$A$4:$A$203,0))&gt;12,wRecMed,wRecGood)),0)</f>
        <v>0</v>
      </c>
      <c r="Z34" s="3">
        <f>IFERROR(IF(INDEX('Auth &amp; Admin'!$B$4:$B$203,MATCH($A34,'Auth &amp; Admin'!$A$4:$A$203,0))="Y",wAuth,0),0)</f>
        <v>0</v>
      </c>
      <c r="AA34" s="3">
        <f>IFERROR(IF(INDEX('Auth &amp; Admin'!$G$4:$G$203,MATCH($A34,'Auth &amp; Admin'!$A$4:$A$203,0))="Increasing",wDenInc,IF(INDEX('Auth &amp; Admin'!$G$4:$G$203,MATCH($A34,'Auth &amp; Admin'!$A$4:$A$203,0))="Stable",wDenStable,IF(INDEX('Auth &amp; Admin'!$G$4:$G$203,MATCH($A34,'Auth &amp; Admin'!$A$4:$A$203,0))="Decreasing",wDenDec,0))),0)</f>
        <v>0</v>
      </c>
      <c r="AB34" s="3">
        <f>IFERROR(IF(INDEX(Reimbursement!$J$4:$J$203,MATCH($A34,Reimbursement!$A$4:$A$203,0))="",0,IF(INDEX(Reimbursement!$J$4:$J$203,MATCH($A34,Reimbursement!$A$4:$A$203,0))&lt;1,wJLow,IF(INDEX(Reimbursement!$J$4:$J$203,MATCH($A34,Reimbursement!$A$4:$A$203,0))&lt;1.1,wJMed,wJGood))),0)</f>
        <v>0</v>
      </c>
    </row>
    <row r="35" spans="1:28">
      <c r="A35" s="3" t="str">
        <f t="shared" si="9"/>
        <v/>
      </c>
      <c r="B35" s="10"/>
      <c r="C35" s="10"/>
      <c r="D35" s="11"/>
      <c r="E35" s="11"/>
      <c r="F35" s="12" t="str">
        <f t="shared" si="0"/>
        <v/>
      </c>
      <c r="G35" s="10"/>
      <c r="H35" s="10"/>
      <c r="I35" s="9" t="str">
        <f t="shared" si="1"/>
        <v/>
      </c>
      <c r="J35" s="7" t="str">
        <f t="shared" ca="1" si="2"/>
        <v/>
      </c>
      <c r="K35" s="3" t="str">
        <f t="shared" ca="1" si="3"/>
        <v/>
      </c>
      <c r="L35" s="13"/>
      <c r="M35" s="10"/>
      <c r="N35" s="11"/>
      <c r="O35" s="11"/>
      <c r="P35" s="7" t="str">
        <f t="shared" si="4"/>
        <v/>
      </c>
      <c r="Q35" s="3" t="str">
        <f t="shared" si="5"/>
        <v/>
      </c>
      <c r="R35" s="10"/>
      <c r="S35" s="3">
        <f t="shared" si="6"/>
        <v>0</v>
      </c>
      <c r="T35" s="3">
        <f t="shared" si="7"/>
        <v>0</v>
      </c>
      <c r="U35" s="3">
        <f t="shared" si="8"/>
        <v>0</v>
      </c>
      <c r="V35" s="3">
        <f>IFERROR(IF(INDEX(Reimbursement!$L$4:$L$203,MATCH($A35,Reimbursement!$A$4:$A$203,0))="",wNoEsc,IF(INDEX(Reimbursement!$L$4:$L$203,MATCH($A35,Reimbursement!$A$4:$A$203,0))&lt;0.03,wEscLow,wEscGood)),0)</f>
        <v>0</v>
      </c>
      <c r="W35" s="3">
        <f>IFERROR(IF(INDEX('Timely Filing'!$D$4:$D$203,MATCH($A35,'Timely Filing'!$A$4:$A$203,0))&lt;90,wTFShort,IF(INDEX('Timely Filing'!$D$4:$D$203,MATCH($A35,'Timely Filing'!$A$4:$A$203,0))&lt;180,wTFMed,wTFGood)),0)</f>
        <v>0</v>
      </c>
      <c r="X35" s="3">
        <f>IFERROR(IF(INDEX('Timely Filing'!$E$4:$E$203,MATCH($A35,'Timely Filing'!$A$4:$A$203,0))&gt;45,wPaySlow,IF(INDEX('Timely Filing'!$E$4:$E$203,MATCH($A35,'Timely Filing'!$A$4:$A$203,0))&gt;30,wPayMed,wPayGood)),0)</f>
        <v>0</v>
      </c>
      <c r="Y35" s="3">
        <f>IFERROR(IF(INDEX('Timely Filing'!$H$4:$H$203,MATCH($A35,'Timely Filing'!$A$4:$A$203,0))&gt;24,wRecLong,IF(INDEX('Timely Filing'!$H$4:$H$203,MATCH($A35,'Timely Filing'!$A$4:$A$203,0))&gt;12,wRecMed,wRecGood)),0)</f>
        <v>0</v>
      </c>
      <c r="Z35" s="3">
        <f>IFERROR(IF(INDEX('Auth &amp; Admin'!$B$4:$B$203,MATCH($A35,'Auth &amp; Admin'!$A$4:$A$203,0))="Y",wAuth,0),0)</f>
        <v>0</v>
      </c>
      <c r="AA35" s="3">
        <f>IFERROR(IF(INDEX('Auth &amp; Admin'!$G$4:$G$203,MATCH($A35,'Auth &amp; Admin'!$A$4:$A$203,0))="Increasing",wDenInc,IF(INDEX('Auth &amp; Admin'!$G$4:$G$203,MATCH($A35,'Auth &amp; Admin'!$A$4:$A$203,0))="Stable",wDenStable,IF(INDEX('Auth &amp; Admin'!$G$4:$G$203,MATCH($A35,'Auth &amp; Admin'!$A$4:$A$203,0))="Decreasing",wDenDec,0))),0)</f>
        <v>0</v>
      </c>
      <c r="AB35" s="3">
        <f>IFERROR(IF(INDEX(Reimbursement!$J$4:$J$203,MATCH($A35,Reimbursement!$A$4:$A$203,0))="",0,IF(INDEX(Reimbursement!$J$4:$J$203,MATCH($A35,Reimbursement!$A$4:$A$203,0))&lt;1,wJLow,IF(INDEX(Reimbursement!$J$4:$J$203,MATCH($A35,Reimbursement!$A$4:$A$203,0))&lt;1.1,wJMed,wJGood))),0)</f>
        <v>0</v>
      </c>
    </row>
    <row r="36" spans="1:28">
      <c r="A36" s="3" t="str">
        <f t="shared" ref="A36:A67" si="10">IF(B36="","",B36&amp;" - "&amp;C36)</f>
        <v/>
      </c>
      <c r="B36" s="10"/>
      <c r="C36" s="10"/>
      <c r="D36" s="11"/>
      <c r="E36" s="11"/>
      <c r="F36" s="12" t="str">
        <f t="shared" ref="F36:F67" si="11">IF(OR(D36="",E36=""),"",ROUND((E36-D36)/365,1))</f>
        <v/>
      </c>
      <c r="G36" s="10"/>
      <c r="H36" s="10"/>
      <c r="I36" s="9" t="str">
        <f t="shared" ref="I36:I67" si="12">IF(OR(E36="",H36=""),"",E36-H36)</f>
        <v/>
      </c>
      <c r="J36" s="7" t="str">
        <f t="shared" ref="J36:J67" ca="1" si="13">IF(I36="","",I36-TODAY())</f>
        <v/>
      </c>
      <c r="K36" s="3" t="str">
        <f t="shared" ref="K36:K67" ca="1" si="14">IF(J36="","",IF(J36&lt;0,"OVERDUE",IF(J36&lt;=thDueSoon,"DUE ≤30 DAYS",IF(J36&lt;=thDue90,"DUE ≤90 DAYS","OK"))))</f>
        <v/>
      </c>
      <c r="L36" s="13"/>
      <c r="M36" s="10"/>
      <c r="N36" s="11"/>
      <c r="O36" s="11"/>
      <c r="P36" s="7" t="str">
        <f t="shared" ref="P36:P67" si="15">IF(B36="","",SUM(S36:AB36))</f>
        <v/>
      </c>
      <c r="Q36" s="3" t="str">
        <f t="shared" ref="Q36:Q67" si="16">IF(P36="","",IF(P36&gt;=thHigh,"High",IF(P36&gt;=thMed,"Medium","Low")))</f>
        <v/>
      </c>
      <c r="R36" s="10"/>
      <c r="S36" s="3">
        <f t="shared" ref="S36:S67" si="17">IF(M36="Y",wHighRisk,0)</f>
        <v>0</v>
      </c>
      <c r="T36" s="3">
        <f t="shared" ref="T36:T67" si="18">IF(G36="Y",wAutoRenew,0)</f>
        <v>0</v>
      </c>
      <c r="U36" s="3">
        <f t="shared" ref="U36:U67" si="19">IF(H36="",0,IF(H36&gt;=180,wNotice180,IF(H36&gt;=90,wNotice90,wNoticeShort)))</f>
        <v>0</v>
      </c>
      <c r="V36" s="3">
        <f>IFERROR(IF(INDEX(Reimbursement!$L$4:$L$203,MATCH($A36,Reimbursement!$A$4:$A$203,0))="",wNoEsc,IF(INDEX(Reimbursement!$L$4:$L$203,MATCH($A36,Reimbursement!$A$4:$A$203,0))&lt;0.03,wEscLow,wEscGood)),0)</f>
        <v>0</v>
      </c>
      <c r="W36" s="3">
        <f>IFERROR(IF(INDEX('Timely Filing'!$D$4:$D$203,MATCH($A36,'Timely Filing'!$A$4:$A$203,0))&lt;90,wTFShort,IF(INDEX('Timely Filing'!$D$4:$D$203,MATCH($A36,'Timely Filing'!$A$4:$A$203,0))&lt;180,wTFMed,wTFGood)),0)</f>
        <v>0</v>
      </c>
      <c r="X36" s="3">
        <f>IFERROR(IF(INDEX('Timely Filing'!$E$4:$E$203,MATCH($A36,'Timely Filing'!$A$4:$A$203,0))&gt;45,wPaySlow,IF(INDEX('Timely Filing'!$E$4:$E$203,MATCH($A36,'Timely Filing'!$A$4:$A$203,0))&gt;30,wPayMed,wPayGood)),0)</f>
        <v>0</v>
      </c>
      <c r="Y36" s="3">
        <f>IFERROR(IF(INDEX('Timely Filing'!$H$4:$H$203,MATCH($A36,'Timely Filing'!$A$4:$A$203,0))&gt;24,wRecLong,IF(INDEX('Timely Filing'!$H$4:$H$203,MATCH($A36,'Timely Filing'!$A$4:$A$203,0))&gt;12,wRecMed,wRecGood)),0)</f>
        <v>0</v>
      </c>
      <c r="Z36" s="3">
        <f>IFERROR(IF(INDEX('Auth &amp; Admin'!$B$4:$B$203,MATCH($A36,'Auth &amp; Admin'!$A$4:$A$203,0))="Y",wAuth,0),0)</f>
        <v>0</v>
      </c>
      <c r="AA36" s="3">
        <f>IFERROR(IF(INDEX('Auth &amp; Admin'!$G$4:$G$203,MATCH($A36,'Auth &amp; Admin'!$A$4:$A$203,0))="Increasing",wDenInc,IF(INDEX('Auth &amp; Admin'!$G$4:$G$203,MATCH($A36,'Auth &amp; Admin'!$A$4:$A$203,0))="Stable",wDenStable,IF(INDEX('Auth &amp; Admin'!$G$4:$G$203,MATCH($A36,'Auth &amp; Admin'!$A$4:$A$203,0))="Decreasing",wDenDec,0))),0)</f>
        <v>0</v>
      </c>
      <c r="AB36" s="3">
        <f>IFERROR(IF(INDEX(Reimbursement!$J$4:$J$203,MATCH($A36,Reimbursement!$A$4:$A$203,0))="",0,IF(INDEX(Reimbursement!$J$4:$J$203,MATCH($A36,Reimbursement!$A$4:$A$203,0))&lt;1,wJLow,IF(INDEX(Reimbursement!$J$4:$J$203,MATCH($A36,Reimbursement!$A$4:$A$203,0))&lt;1.1,wJMed,wJGood))),0)</f>
        <v>0</v>
      </c>
    </row>
    <row r="37" spans="1:28">
      <c r="A37" s="3" t="str">
        <f t="shared" si="10"/>
        <v/>
      </c>
      <c r="B37" s="10"/>
      <c r="C37" s="10"/>
      <c r="D37" s="11"/>
      <c r="E37" s="11"/>
      <c r="F37" s="12" t="str">
        <f t="shared" si="11"/>
        <v/>
      </c>
      <c r="G37" s="10"/>
      <c r="H37" s="10"/>
      <c r="I37" s="9" t="str">
        <f t="shared" si="12"/>
        <v/>
      </c>
      <c r="J37" s="7" t="str">
        <f t="shared" ca="1" si="13"/>
        <v/>
      </c>
      <c r="K37" s="3" t="str">
        <f t="shared" ca="1" si="14"/>
        <v/>
      </c>
      <c r="L37" s="13"/>
      <c r="M37" s="10"/>
      <c r="N37" s="11"/>
      <c r="O37" s="11"/>
      <c r="P37" s="7" t="str">
        <f t="shared" si="15"/>
        <v/>
      </c>
      <c r="Q37" s="3" t="str">
        <f t="shared" si="16"/>
        <v/>
      </c>
      <c r="R37" s="10"/>
      <c r="S37" s="3">
        <f t="shared" si="17"/>
        <v>0</v>
      </c>
      <c r="T37" s="3">
        <f t="shared" si="18"/>
        <v>0</v>
      </c>
      <c r="U37" s="3">
        <f t="shared" si="19"/>
        <v>0</v>
      </c>
      <c r="V37" s="3">
        <f>IFERROR(IF(INDEX(Reimbursement!$L$4:$L$203,MATCH($A37,Reimbursement!$A$4:$A$203,0))="",wNoEsc,IF(INDEX(Reimbursement!$L$4:$L$203,MATCH($A37,Reimbursement!$A$4:$A$203,0))&lt;0.03,wEscLow,wEscGood)),0)</f>
        <v>0</v>
      </c>
      <c r="W37" s="3">
        <f>IFERROR(IF(INDEX('Timely Filing'!$D$4:$D$203,MATCH($A37,'Timely Filing'!$A$4:$A$203,0))&lt;90,wTFShort,IF(INDEX('Timely Filing'!$D$4:$D$203,MATCH($A37,'Timely Filing'!$A$4:$A$203,0))&lt;180,wTFMed,wTFGood)),0)</f>
        <v>0</v>
      </c>
      <c r="X37" s="3">
        <f>IFERROR(IF(INDEX('Timely Filing'!$E$4:$E$203,MATCH($A37,'Timely Filing'!$A$4:$A$203,0))&gt;45,wPaySlow,IF(INDEX('Timely Filing'!$E$4:$E$203,MATCH($A37,'Timely Filing'!$A$4:$A$203,0))&gt;30,wPayMed,wPayGood)),0)</f>
        <v>0</v>
      </c>
      <c r="Y37" s="3">
        <f>IFERROR(IF(INDEX('Timely Filing'!$H$4:$H$203,MATCH($A37,'Timely Filing'!$A$4:$A$203,0))&gt;24,wRecLong,IF(INDEX('Timely Filing'!$H$4:$H$203,MATCH($A37,'Timely Filing'!$A$4:$A$203,0))&gt;12,wRecMed,wRecGood)),0)</f>
        <v>0</v>
      </c>
      <c r="Z37" s="3">
        <f>IFERROR(IF(INDEX('Auth &amp; Admin'!$B$4:$B$203,MATCH($A37,'Auth &amp; Admin'!$A$4:$A$203,0))="Y",wAuth,0),0)</f>
        <v>0</v>
      </c>
      <c r="AA37" s="3">
        <f>IFERROR(IF(INDEX('Auth &amp; Admin'!$G$4:$G$203,MATCH($A37,'Auth &amp; Admin'!$A$4:$A$203,0))="Increasing",wDenInc,IF(INDEX('Auth &amp; Admin'!$G$4:$G$203,MATCH($A37,'Auth &amp; Admin'!$A$4:$A$203,0))="Stable",wDenStable,IF(INDEX('Auth &amp; Admin'!$G$4:$G$203,MATCH($A37,'Auth &amp; Admin'!$A$4:$A$203,0))="Decreasing",wDenDec,0))),0)</f>
        <v>0</v>
      </c>
      <c r="AB37" s="3">
        <f>IFERROR(IF(INDEX(Reimbursement!$J$4:$J$203,MATCH($A37,Reimbursement!$A$4:$A$203,0))="",0,IF(INDEX(Reimbursement!$J$4:$J$203,MATCH($A37,Reimbursement!$A$4:$A$203,0))&lt;1,wJLow,IF(INDEX(Reimbursement!$J$4:$J$203,MATCH($A37,Reimbursement!$A$4:$A$203,0))&lt;1.1,wJMed,wJGood))),0)</f>
        <v>0</v>
      </c>
    </row>
    <row r="38" spans="1:28">
      <c r="A38" s="3" t="str">
        <f t="shared" si="10"/>
        <v/>
      </c>
      <c r="B38" s="10"/>
      <c r="C38" s="10"/>
      <c r="D38" s="11"/>
      <c r="E38" s="11"/>
      <c r="F38" s="12" t="str">
        <f t="shared" si="11"/>
        <v/>
      </c>
      <c r="G38" s="10"/>
      <c r="H38" s="10"/>
      <c r="I38" s="9" t="str">
        <f t="shared" si="12"/>
        <v/>
      </c>
      <c r="J38" s="7" t="str">
        <f t="shared" ca="1" si="13"/>
        <v/>
      </c>
      <c r="K38" s="3" t="str">
        <f t="shared" ca="1" si="14"/>
        <v/>
      </c>
      <c r="L38" s="13"/>
      <c r="M38" s="10"/>
      <c r="N38" s="11"/>
      <c r="O38" s="11"/>
      <c r="P38" s="7" t="str">
        <f t="shared" si="15"/>
        <v/>
      </c>
      <c r="Q38" s="3" t="str">
        <f t="shared" si="16"/>
        <v/>
      </c>
      <c r="R38" s="10"/>
      <c r="S38" s="3">
        <f t="shared" si="17"/>
        <v>0</v>
      </c>
      <c r="T38" s="3">
        <f t="shared" si="18"/>
        <v>0</v>
      </c>
      <c r="U38" s="3">
        <f t="shared" si="19"/>
        <v>0</v>
      </c>
      <c r="V38" s="3">
        <f>IFERROR(IF(INDEX(Reimbursement!$L$4:$L$203,MATCH($A38,Reimbursement!$A$4:$A$203,0))="",wNoEsc,IF(INDEX(Reimbursement!$L$4:$L$203,MATCH($A38,Reimbursement!$A$4:$A$203,0))&lt;0.03,wEscLow,wEscGood)),0)</f>
        <v>0</v>
      </c>
      <c r="W38" s="3">
        <f>IFERROR(IF(INDEX('Timely Filing'!$D$4:$D$203,MATCH($A38,'Timely Filing'!$A$4:$A$203,0))&lt;90,wTFShort,IF(INDEX('Timely Filing'!$D$4:$D$203,MATCH($A38,'Timely Filing'!$A$4:$A$203,0))&lt;180,wTFMed,wTFGood)),0)</f>
        <v>0</v>
      </c>
      <c r="X38" s="3">
        <f>IFERROR(IF(INDEX('Timely Filing'!$E$4:$E$203,MATCH($A38,'Timely Filing'!$A$4:$A$203,0))&gt;45,wPaySlow,IF(INDEX('Timely Filing'!$E$4:$E$203,MATCH($A38,'Timely Filing'!$A$4:$A$203,0))&gt;30,wPayMed,wPayGood)),0)</f>
        <v>0</v>
      </c>
      <c r="Y38" s="3">
        <f>IFERROR(IF(INDEX('Timely Filing'!$H$4:$H$203,MATCH($A38,'Timely Filing'!$A$4:$A$203,0))&gt;24,wRecLong,IF(INDEX('Timely Filing'!$H$4:$H$203,MATCH($A38,'Timely Filing'!$A$4:$A$203,0))&gt;12,wRecMed,wRecGood)),0)</f>
        <v>0</v>
      </c>
      <c r="Z38" s="3">
        <f>IFERROR(IF(INDEX('Auth &amp; Admin'!$B$4:$B$203,MATCH($A38,'Auth &amp; Admin'!$A$4:$A$203,0))="Y",wAuth,0),0)</f>
        <v>0</v>
      </c>
      <c r="AA38" s="3">
        <f>IFERROR(IF(INDEX('Auth &amp; Admin'!$G$4:$G$203,MATCH($A38,'Auth &amp; Admin'!$A$4:$A$203,0))="Increasing",wDenInc,IF(INDEX('Auth &amp; Admin'!$G$4:$G$203,MATCH($A38,'Auth &amp; Admin'!$A$4:$A$203,0))="Stable",wDenStable,IF(INDEX('Auth &amp; Admin'!$G$4:$G$203,MATCH($A38,'Auth &amp; Admin'!$A$4:$A$203,0))="Decreasing",wDenDec,0))),0)</f>
        <v>0</v>
      </c>
      <c r="AB38" s="3">
        <f>IFERROR(IF(INDEX(Reimbursement!$J$4:$J$203,MATCH($A38,Reimbursement!$A$4:$A$203,0))="",0,IF(INDEX(Reimbursement!$J$4:$J$203,MATCH($A38,Reimbursement!$A$4:$A$203,0))&lt;1,wJLow,IF(INDEX(Reimbursement!$J$4:$J$203,MATCH($A38,Reimbursement!$A$4:$A$203,0))&lt;1.1,wJMed,wJGood))),0)</f>
        <v>0</v>
      </c>
    </row>
    <row r="39" spans="1:28">
      <c r="A39" s="3" t="str">
        <f t="shared" si="10"/>
        <v/>
      </c>
      <c r="B39" s="10"/>
      <c r="C39" s="10"/>
      <c r="D39" s="11"/>
      <c r="E39" s="11"/>
      <c r="F39" s="12" t="str">
        <f t="shared" si="11"/>
        <v/>
      </c>
      <c r="G39" s="10"/>
      <c r="H39" s="10"/>
      <c r="I39" s="9" t="str">
        <f t="shared" si="12"/>
        <v/>
      </c>
      <c r="J39" s="7" t="str">
        <f t="shared" ca="1" si="13"/>
        <v/>
      </c>
      <c r="K39" s="3" t="str">
        <f t="shared" ca="1" si="14"/>
        <v/>
      </c>
      <c r="L39" s="13"/>
      <c r="M39" s="10"/>
      <c r="N39" s="11"/>
      <c r="O39" s="11"/>
      <c r="P39" s="7" t="str">
        <f t="shared" si="15"/>
        <v/>
      </c>
      <c r="Q39" s="3" t="str">
        <f t="shared" si="16"/>
        <v/>
      </c>
      <c r="R39" s="10"/>
      <c r="S39" s="3">
        <f t="shared" si="17"/>
        <v>0</v>
      </c>
      <c r="T39" s="3">
        <f t="shared" si="18"/>
        <v>0</v>
      </c>
      <c r="U39" s="3">
        <f t="shared" si="19"/>
        <v>0</v>
      </c>
      <c r="V39" s="3">
        <f>IFERROR(IF(INDEX(Reimbursement!$L$4:$L$203,MATCH($A39,Reimbursement!$A$4:$A$203,0))="",wNoEsc,IF(INDEX(Reimbursement!$L$4:$L$203,MATCH($A39,Reimbursement!$A$4:$A$203,0))&lt;0.03,wEscLow,wEscGood)),0)</f>
        <v>0</v>
      </c>
      <c r="W39" s="3">
        <f>IFERROR(IF(INDEX('Timely Filing'!$D$4:$D$203,MATCH($A39,'Timely Filing'!$A$4:$A$203,0))&lt;90,wTFShort,IF(INDEX('Timely Filing'!$D$4:$D$203,MATCH($A39,'Timely Filing'!$A$4:$A$203,0))&lt;180,wTFMed,wTFGood)),0)</f>
        <v>0</v>
      </c>
      <c r="X39" s="3">
        <f>IFERROR(IF(INDEX('Timely Filing'!$E$4:$E$203,MATCH($A39,'Timely Filing'!$A$4:$A$203,0))&gt;45,wPaySlow,IF(INDEX('Timely Filing'!$E$4:$E$203,MATCH($A39,'Timely Filing'!$A$4:$A$203,0))&gt;30,wPayMed,wPayGood)),0)</f>
        <v>0</v>
      </c>
      <c r="Y39" s="3">
        <f>IFERROR(IF(INDEX('Timely Filing'!$H$4:$H$203,MATCH($A39,'Timely Filing'!$A$4:$A$203,0))&gt;24,wRecLong,IF(INDEX('Timely Filing'!$H$4:$H$203,MATCH($A39,'Timely Filing'!$A$4:$A$203,0))&gt;12,wRecMed,wRecGood)),0)</f>
        <v>0</v>
      </c>
      <c r="Z39" s="3">
        <f>IFERROR(IF(INDEX('Auth &amp; Admin'!$B$4:$B$203,MATCH($A39,'Auth &amp; Admin'!$A$4:$A$203,0))="Y",wAuth,0),0)</f>
        <v>0</v>
      </c>
      <c r="AA39" s="3">
        <f>IFERROR(IF(INDEX('Auth &amp; Admin'!$G$4:$G$203,MATCH($A39,'Auth &amp; Admin'!$A$4:$A$203,0))="Increasing",wDenInc,IF(INDEX('Auth &amp; Admin'!$G$4:$G$203,MATCH($A39,'Auth &amp; Admin'!$A$4:$A$203,0))="Stable",wDenStable,IF(INDEX('Auth &amp; Admin'!$G$4:$G$203,MATCH($A39,'Auth &amp; Admin'!$A$4:$A$203,0))="Decreasing",wDenDec,0))),0)</f>
        <v>0</v>
      </c>
      <c r="AB39" s="3">
        <f>IFERROR(IF(INDEX(Reimbursement!$J$4:$J$203,MATCH($A39,Reimbursement!$A$4:$A$203,0))="",0,IF(INDEX(Reimbursement!$J$4:$J$203,MATCH($A39,Reimbursement!$A$4:$A$203,0))&lt;1,wJLow,IF(INDEX(Reimbursement!$J$4:$J$203,MATCH($A39,Reimbursement!$A$4:$A$203,0))&lt;1.1,wJMed,wJGood))),0)</f>
        <v>0</v>
      </c>
    </row>
    <row r="40" spans="1:28">
      <c r="A40" s="3" t="str">
        <f t="shared" si="10"/>
        <v/>
      </c>
      <c r="B40" s="10"/>
      <c r="C40" s="10"/>
      <c r="D40" s="11"/>
      <c r="E40" s="11"/>
      <c r="F40" s="12" t="str">
        <f t="shared" si="11"/>
        <v/>
      </c>
      <c r="G40" s="10"/>
      <c r="H40" s="10"/>
      <c r="I40" s="9" t="str">
        <f t="shared" si="12"/>
        <v/>
      </c>
      <c r="J40" s="7" t="str">
        <f t="shared" ca="1" si="13"/>
        <v/>
      </c>
      <c r="K40" s="3" t="str">
        <f t="shared" ca="1" si="14"/>
        <v/>
      </c>
      <c r="L40" s="13"/>
      <c r="M40" s="10"/>
      <c r="N40" s="11"/>
      <c r="O40" s="11"/>
      <c r="P40" s="7" t="str">
        <f t="shared" si="15"/>
        <v/>
      </c>
      <c r="Q40" s="3" t="str">
        <f t="shared" si="16"/>
        <v/>
      </c>
      <c r="R40" s="10"/>
      <c r="S40" s="3">
        <f t="shared" si="17"/>
        <v>0</v>
      </c>
      <c r="T40" s="3">
        <f t="shared" si="18"/>
        <v>0</v>
      </c>
      <c r="U40" s="3">
        <f t="shared" si="19"/>
        <v>0</v>
      </c>
      <c r="V40" s="3">
        <f>IFERROR(IF(INDEX(Reimbursement!$L$4:$L$203,MATCH($A40,Reimbursement!$A$4:$A$203,0))="",wNoEsc,IF(INDEX(Reimbursement!$L$4:$L$203,MATCH($A40,Reimbursement!$A$4:$A$203,0))&lt;0.03,wEscLow,wEscGood)),0)</f>
        <v>0</v>
      </c>
      <c r="W40" s="3">
        <f>IFERROR(IF(INDEX('Timely Filing'!$D$4:$D$203,MATCH($A40,'Timely Filing'!$A$4:$A$203,0))&lt;90,wTFShort,IF(INDEX('Timely Filing'!$D$4:$D$203,MATCH($A40,'Timely Filing'!$A$4:$A$203,0))&lt;180,wTFMed,wTFGood)),0)</f>
        <v>0</v>
      </c>
      <c r="X40" s="3">
        <f>IFERROR(IF(INDEX('Timely Filing'!$E$4:$E$203,MATCH($A40,'Timely Filing'!$A$4:$A$203,0))&gt;45,wPaySlow,IF(INDEX('Timely Filing'!$E$4:$E$203,MATCH($A40,'Timely Filing'!$A$4:$A$203,0))&gt;30,wPayMed,wPayGood)),0)</f>
        <v>0</v>
      </c>
      <c r="Y40" s="3">
        <f>IFERROR(IF(INDEX('Timely Filing'!$H$4:$H$203,MATCH($A40,'Timely Filing'!$A$4:$A$203,0))&gt;24,wRecLong,IF(INDEX('Timely Filing'!$H$4:$H$203,MATCH($A40,'Timely Filing'!$A$4:$A$203,0))&gt;12,wRecMed,wRecGood)),0)</f>
        <v>0</v>
      </c>
      <c r="Z40" s="3">
        <f>IFERROR(IF(INDEX('Auth &amp; Admin'!$B$4:$B$203,MATCH($A40,'Auth &amp; Admin'!$A$4:$A$203,0))="Y",wAuth,0),0)</f>
        <v>0</v>
      </c>
      <c r="AA40" s="3">
        <f>IFERROR(IF(INDEX('Auth &amp; Admin'!$G$4:$G$203,MATCH($A40,'Auth &amp; Admin'!$A$4:$A$203,0))="Increasing",wDenInc,IF(INDEX('Auth &amp; Admin'!$G$4:$G$203,MATCH($A40,'Auth &amp; Admin'!$A$4:$A$203,0))="Stable",wDenStable,IF(INDEX('Auth &amp; Admin'!$G$4:$G$203,MATCH($A40,'Auth &amp; Admin'!$A$4:$A$203,0))="Decreasing",wDenDec,0))),0)</f>
        <v>0</v>
      </c>
      <c r="AB40" s="3">
        <f>IFERROR(IF(INDEX(Reimbursement!$J$4:$J$203,MATCH($A40,Reimbursement!$A$4:$A$203,0))="",0,IF(INDEX(Reimbursement!$J$4:$J$203,MATCH($A40,Reimbursement!$A$4:$A$203,0))&lt;1,wJLow,IF(INDEX(Reimbursement!$J$4:$J$203,MATCH($A40,Reimbursement!$A$4:$A$203,0))&lt;1.1,wJMed,wJGood))),0)</f>
        <v>0</v>
      </c>
    </row>
    <row r="41" spans="1:28">
      <c r="A41" s="3" t="str">
        <f t="shared" si="10"/>
        <v/>
      </c>
      <c r="B41" s="10"/>
      <c r="C41" s="10"/>
      <c r="D41" s="11"/>
      <c r="E41" s="11"/>
      <c r="F41" s="12" t="str">
        <f t="shared" si="11"/>
        <v/>
      </c>
      <c r="G41" s="10"/>
      <c r="H41" s="10"/>
      <c r="I41" s="9" t="str">
        <f t="shared" si="12"/>
        <v/>
      </c>
      <c r="J41" s="7" t="str">
        <f t="shared" ca="1" si="13"/>
        <v/>
      </c>
      <c r="K41" s="3" t="str">
        <f t="shared" ca="1" si="14"/>
        <v/>
      </c>
      <c r="L41" s="13"/>
      <c r="M41" s="10"/>
      <c r="N41" s="11"/>
      <c r="O41" s="11"/>
      <c r="P41" s="7" t="str">
        <f t="shared" si="15"/>
        <v/>
      </c>
      <c r="Q41" s="3" t="str">
        <f t="shared" si="16"/>
        <v/>
      </c>
      <c r="R41" s="10"/>
      <c r="S41" s="3">
        <f t="shared" si="17"/>
        <v>0</v>
      </c>
      <c r="T41" s="3">
        <f t="shared" si="18"/>
        <v>0</v>
      </c>
      <c r="U41" s="3">
        <f t="shared" si="19"/>
        <v>0</v>
      </c>
      <c r="V41" s="3">
        <f>IFERROR(IF(INDEX(Reimbursement!$L$4:$L$203,MATCH($A41,Reimbursement!$A$4:$A$203,0))="",wNoEsc,IF(INDEX(Reimbursement!$L$4:$L$203,MATCH($A41,Reimbursement!$A$4:$A$203,0))&lt;0.03,wEscLow,wEscGood)),0)</f>
        <v>0</v>
      </c>
      <c r="W41" s="3">
        <f>IFERROR(IF(INDEX('Timely Filing'!$D$4:$D$203,MATCH($A41,'Timely Filing'!$A$4:$A$203,0))&lt;90,wTFShort,IF(INDEX('Timely Filing'!$D$4:$D$203,MATCH($A41,'Timely Filing'!$A$4:$A$203,0))&lt;180,wTFMed,wTFGood)),0)</f>
        <v>0</v>
      </c>
      <c r="X41" s="3">
        <f>IFERROR(IF(INDEX('Timely Filing'!$E$4:$E$203,MATCH($A41,'Timely Filing'!$A$4:$A$203,0))&gt;45,wPaySlow,IF(INDEX('Timely Filing'!$E$4:$E$203,MATCH($A41,'Timely Filing'!$A$4:$A$203,0))&gt;30,wPayMed,wPayGood)),0)</f>
        <v>0</v>
      </c>
      <c r="Y41" s="3">
        <f>IFERROR(IF(INDEX('Timely Filing'!$H$4:$H$203,MATCH($A41,'Timely Filing'!$A$4:$A$203,0))&gt;24,wRecLong,IF(INDEX('Timely Filing'!$H$4:$H$203,MATCH($A41,'Timely Filing'!$A$4:$A$203,0))&gt;12,wRecMed,wRecGood)),0)</f>
        <v>0</v>
      </c>
      <c r="Z41" s="3">
        <f>IFERROR(IF(INDEX('Auth &amp; Admin'!$B$4:$B$203,MATCH($A41,'Auth &amp; Admin'!$A$4:$A$203,0))="Y",wAuth,0),0)</f>
        <v>0</v>
      </c>
      <c r="AA41" s="3">
        <f>IFERROR(IF(INDEX('Auth &amp; Admin'!$G$4:$G$203,MATCH($A41,'Auth &amp; Admin'!$A$4:$A$203,0))="Increasing",wDenInc,IF(INDEX('Auth &amp; Admin'!$G$4:$G$203,MATCH($A41,'Auth &amp; Admin'!$A$4:$A$203,0))="Stable",wDenStable,IF(INDEX('Auth &amp; Admin'!$G$4:$G$203,MATCH($A41,'Auth &amp; Admin'!$A$4:$A$203,0))="Decreasing",wDenDec,0))),0)</f>
        <v>0</v>
      </c>
      <c r="AB41" s="3">
        <f>IFERROR(IF(INDEX(Reimbursement!$J$4:$J$203,MATCH($A41,Reimbursement!$A$4:$A$203,0))="",0,IF(INDEX(Reimbursement!$J$4:$J$203,MATCH($A41,Reimbursement!$A$4:$A$203,0))&lt;1,wJLow,IF(INDEX(Reimbursement!$J$4:$J$203,MATCH($A41,Reimbursement!$A$4:$A$203,0))&lt;1.1,wJMed,wJGood))),0)</f>
        <v>0</v>
      </c>
    </row>
    <row r="42" spans="1:28">
      <c r="A42" s="3" t="str">
        <f t="shared" si="10"/>
        <v/>
      </c>
      <c r="B42" s="10"/>
      <c r="C42" s="10"/>
      <c r="D42" s="11"/>
      <c r="E42" s="11"/>
      <c r="F42" s="12" t="str">
        <f t="shared" si="11"/>
        <v/>
      </c>
      <c r="G42" s="10"/>
      <c r="H42" s="10"/>
      <c r="I42" s="9" t="str">
        <f t="shared" si="12"/>
        <v/>
      </c>
      <c r="J42" s="7" t="str">
        <f t="shared" ca="1" si="13"/>
        <v/>
      </c>
      <c r="K42" s="3" t="str">
        <f t="shared" ca="1" si="14"/>
        <v/>
      </c>
      <c r="L42" s="13"/>
      <c r="M42" s="10"/>
      <c r="N42" s="11"/>
      <c r="O42" s="11"/>
      <c r="P42" s="7" t="str">
        <f t="shared" si="15"/>
        <v/>
      </c>
      <c r="Q42" s="3" t="str">
        <f t="shared" si="16"/>
        <v/>
      </c>
      <c r="R42" s="10"/>
      <c r="S42" s="3">
        <f t="shared" si="17"/>
        <v>0</v>
      </c>
      <c r="T42" s="3">
        <f t="shared" si="18"/>
        <v>0</v>
      </c>
      <c r="U42" s="3">
        <f t="shared" si="19"/>
        <v>0</v>
      </c>
      <c r="V42" s="3">
        <f>IFERROR(IF(INDEX(Reimbursement!$L$4:$L$203,MATCH($A42,Reimbursement!$A$4:$A$203,0))="",wNoEsc,IF(INDEX(Reimbursement!$L$4:$L$203,MATCH($A42,Reimbursement!$A$4:$A$203,0))&lt;0.03,wEscLow,wEscGood)),0)</f>
        <v>0</v>
      </c>
      <c r="W42" s="3">
        <f>IFERROR(IF(INDEX('Timely Filing'!$D$4:$D$203,MATCH($A42,'Timely Filing'!$A$4:$A$203,0))&lt;90,wTFShort,IF(INDEX('Timely Filing'!$D$4:$D$203,MATCH($A42,'Timely Filing'!$A$4:$A$203,0))&lt;180,wTFMed,wTFGood)),0)</f>
        <v>0</v>
      </c>
      <c r="X42" s="3">
        <f>IFERROR(IF(INDEX('Timely Filing'!$E$4:$E$203,MATCH($A42,'Timely Filing'!$A$4:$A$203,0))&gt;45,wPaySlow,IF(INDEX('Timely Filing'!$E$4:$E$203,MATCH($A42,'Timely Filing'!$A$4:$A$203,0))&gt;30,wPayMed,wPayGood)),0)</f>
        <v>0</v>
      </c>
      <c r="Y42" s="3">
        <f>IFERROR(IF(INDEX('Timely Filing'!$H$4:$H$203,MATCH($A42,'Timely Filing'!$A$4:$A$203,0))&gt;24,wRecLong,IF(INDEX('Timely Filing'!$H$4:$H$203,MATCH($A42,'Timely Filing'!$A$4:$A$203,0))&gt;12,wRecMed,wRecGood)),0)</f>
        <v>0</v>
      </c>
      <c r="Z42" s="3">
        <f>IFERROR(IF(INDEX('Auth &amp; Admin'!$B$4:$B$203,MATCH($A42,'Auth &amp; Admin'!$A$4:$A$203,0))="Y",wAuth,0),0)</f>
        <v>0</v>
      </c>
      <c r="AA42" s="3">
        <f>IFERROR(IF(INDEX('Auth &amp; Admin'!$G$4:$G$203,MATCH($A42,'Auth &amp; Admin'!$A$4:$A$203,0))="Increasing",wDenInc,IF(INDEX('Auth &amp; Admin'!$G$4:$G$203,MATCH($A42,'Auth &amp; Admin'!$A$4:$A$203,0))="Stable",wDenStable,IF(INDEX('Auth &amp; Admin'!$G$4:$G$203,MATCH($A42,'Auth &amp; Admin'!$A$4:$A$203,0))="Decreasing",wDenDec,0))),0)</f>
        <v>0</v>
      </c>
      <c r="AB42" s="3">
        <f>IFERROR(IF(INDEX(Reimbursement!$J$4:$J$203,MATCH($A42,Reimbursement!$A$4:$A$203,0))="",0,IF(INDEX(Reimbursement!$J$4:$J$203,MATCH($A42,Reimbursement!$A$4:$A$203,0))&lt;1,wJLow,IF(INDEX(Reimbursement!$J$4:$J$203,MATCH($A42,Reimbursement!$A$4:$A$203,0))&lt;1.1,wJMed,wJGood))),0)</f>
        <v>0</v>
      </c>
    </row>
    <row r="43" spans="1:28">
      <c r="A43" s="3" t="str">
        <f t="shared" si="10"/>
        <v/>
      </c>
      <c r="B43" s="10"/>
      <c r="C43" s="10"/>
      <c r="D43" s="11"/>
      <c r="E43" s="11"/>
      <c r="F43" s="12" t="str">
        <f t="shared" si="11"/>
        <v/>
      </c>
      <c r="G43" s="10"/>
      <c r="H43" s="10"/>
      <c r="I43" s="9" t="str">
        <f t="shared" si="12"/>
        <v/>
      </c>
      <c r="J43" s="7" t="str">
        <f t="shared" ca="1" si="13"/>
        <v/>
      </c>
      <c r="K43" s="3" t="str">
        <f t="shared" ca="1" si="14"/>
        <v/>
      </c>
      <c r="L43" s="13"/>
      <c r="M43" s="10"/>
      <c r="N43" s="11"/>
      <c r="O43" s="11"/>
      <c r="P43" s="7" t="str">
        <f t="shared" si="15"/>
        <v/>
      </c>
      <c r="Q43" s="3" t="str">
        <f t="shared" si="16"/>
        <v/>
      </c>
      <c r="R43" s="10"/>
      <c r="S43" s="3">
        <f t="shared" si="17"/>
        <v>0</v>
      </c>
      <c r="T43" s="3">
        <f t="shared" si="18"/>
        <v>0</v>
      </c>
      <c r="U43" s="3">
        <f t="shared" si="19"/>
        <v>0</v>
      </c>
      <c r="V43" s="3">
        <f>IFERROR(IF(INDEX(Reimbursement!$L$4:$L$203,MATCH($A43,Reimbursement!$A$4:$A$203,0))="",wNoEsc,IF(INDEX(Reimbursement!$L$4:$L$203,MATCH($A43,Reimbursement!$A$4:$A$203,0))&lt;0.03,wEscLow,wEscGood)),0)</f>
        <v>0</v>
      </c>
      <c r="W43" s="3">
        <f>IFERROR(IF(INDEX('Timely Filing'!$D$4:$D$203,MATCH($A43,'Timely Filing'!$A$4:$A$203,0))&lt;90,wTFShort,IF(INDEX('Timely Filing'!$D$4:$D$203,MATCH($A43,'Timely Filing'!$A$4:$A$203,0))&lt;180,wTFMed,wTFGood)),0)</f>
        <v>0</v>
      </c>
      <c r="X43" s="3">
        <f>IFERROR(IF(INDEX('Timely Filing'!$E$4:$E$203,MATCH($A43,'Timely Filing'!$A$4:$A$203,0))&gt;45,wPaySlow,IF(INDEX('Timely Filing'!$E$4:$E$203,MATCH($A43,'Timely Filing'!$A$4:$A$203,0))&gt;30,wPayMed,wPayGood)),0)</f>
        <v>0</v>
      </c>
      <c r="Y43" s="3">
        <f>IFERROR(IF(INDEX('Timely Filing'!$H$4:$H$203,MATCH($A43,'Timely Filing'!$A$4:$A$203,0))&gt;24,wRecLong,IF(INDEX('Timely Filing'!$H$4:$H$203,MATCH($A43,'Timely Filing'!$A$4:$A$203,0))&gt;12,wRecMed,wRecGood)),0)</f>
        <v>0</v>
      </c>
      <c r="Z43" s="3">
        <f>IFERROR(IF(INDEX('Auth &amp; Admin'!$B$4:$B$203,MATCH($A43,'Auth &amp; Admin'!$A$4:$A$203,0))="Y",wAuth,0),0)</f>
        <v>0</v>
      </c>
      <c r="AA43" s="3">
        <f>IFERROR(IF(INDEX('Auth &amp; Admin'!$G$4:$G$203,MATCH($A43,'Auth &amp; Admin'!$A$4:$A$203,0))="Increasing",wDenInc,IF(INDEX('Auth &amp; Admin'!$G$4:$G$203,MATCH($A43,'Auth &amp; Admin'!$A$4:$A$203,0))="Stable",wDenStable,IF(INDEX('Auth &amp; Admin'!$G$4:$G$203,MATCH($A43,'Auth &amp; Admin'!$A$4:$A$203,0))="Decreasing",wDenDec,0))),0)</f>
        <v>0</v>
      </c>
      <c r="AB43" s="3">
        <f>IFERROR(IF(INDEX(Reimbursement!$J$4:$J$203,MATCH($A43,Reimbursement!$A$4:$A$203,0))="",0,IF(INDEX(Reimbursement!$J$4:$J$203,MATCH($A43,Reimbursement!$A$4:$A$203,0))&lt;1,wJLow,IF(INDEX(Reimbursement!$J$4:$J$203,MATCH($A43,Reimbursement!$A$4:$A$203,0))&lt;1.1,wJMed,wJGood))),0)</f>
        <v>0</v>
      </c>
    </row>
    <row r="44" spans="1:28">
      <c r="A44" s="3" t="str">
        <f t="shared" si="10"/>
        <v/>
      </c>
      <c r="B44" s="10"/>
      <c r="C44" s="10"/>
      <c r="D44" s="11"/>
      <c r="E44" s="11"/>
      <c r="F44" s="12" t="str">
        <f t="shared" si="11"/>
        <v/>
      </c>
      <c r="G44" s="10"/>
      <c r="H44" s="10"/>
      <c r="I44" s="9" t="str">
        <f t="shared" si="12"/>
        <v/>
      </c>
      <c r="J44" s="7" t="str">
        <f t="shared" ca="1" si="13"/>
        <v/>
      </c>
      <c r="K44" s="3" t="str">
        <f t="shared" ca="1" si="14"/>
        <v/>
      </c>
      <c r="L44" s="13"/>
      <c r="M44" s="10"/>
      <c r="N44" s="11"/>
      <c r="O44" s="11"/>
      <c r="P44" s="7" t="str">
        <f t="shared" si="15"/>
        <v/>
      </c>
      <c r="Q44" s="3" t="str">
        <f t="shared" si="16"/>
        <v/>
      </c>
      <c r="R44" s="10"/>
      <c r="S44" s="3">
        <f t="shared" si="17"/>
        <v>0</v>
      </c>
      <c r="T44" s="3">
        <f t="shared" si="18"/>
        <v>0</v>
      </c>
      <c r="U44" s="3">
        <f t="shared" si="19"/>
        <v>0</v>
      </c>
      <c r="V44" s="3">
        <f>IFERROR(IF(INDEX(Reimbursement!$L$4:$L$203,MATCH($A44,Reimbursement!$A$4:$A$203,0))="",wNoEsc,IF(INDEX(Reimbursement!$L$4:$L$203,MATCH($A44,Reimbursement!$A$4:$A$203,0))&lt;0.03,wEscLow,wEscGood)),0)</f>
        <v>0</v>
      </c>
      <c r="W44" s="3">
        <f>IFERROR(IF(INDEX('Timely Filing'!$D$4:$D$203,MATCH($A44,'Timely Filing'!$A$4:$A$203,0))&lt;90,wTFShort,IF(INDEX('Timely Filing'!$D$4:$D$203,MATCH($A44,'Timely Filing'!$A$4:$A$203,0))&lt;180,wTFMed,wTFGood)),0)</f>
        <v>0</v>
      </c>
      <c r="X44" s="3">
        <f>IFERROR(IF(INDEX('Timely Filing'!$E$4:$E$203,MATCH($A44,'Timely Filing'!$A$4:$A$203,0))&gt;45,wPaySlow,IF(INDEX('Timely Filing'!$E$4:$E$203,MATCH($A44,'Timely Filing'!$A$4:$A$203,0))&gt;30,wPayMed,wPayGood)),0)</f>
        <v>0</v>
      </c>
      <c r="Y44" s="3">
        <f>IFERROR(IF(INDEX('Timely Filing'!$H$4:$H$203,MATCH($A44,'Timely Filing'!$A$4:$A$203,0))&gt;24,wRecLong,IF(INDEX('Timely Filing'!$H$4:$H$203,MATCH($A44,'Timely Filing'!$A$4:$A$203,0))&gt;12,wRecMed,wRecGood)),0)</f>
        <v>0</v>
      </c>
      <c r="Z44" s="3">
        <f>IFERROR(IF(INDEX('Auth &amp; Admin'!$B$4:$B$203,MATCH($A44,'Auth &amp; Admin'!$A$4:$A$203,0))="Y",wAuth,0),0)</f>
        <v>0</v>
      </c>
      <c r="AA44" s="3">
        <f>IFERROR(IF(INDEX('Auth &amp; Admin'!$G$4:$G$203,MATCH($A44,'Auth &amp; Admin'!$A$4:$A$203,0))="Increasing",wDenInc,IF(INDEX('Auth &amp; Admin'!$G$4:$G$203,MATCH($A44,'Auth &amp; Admin'!$A$4:$A$203,0))="Stable",wDenStable,IF(INDEX('Auth &amp; Admin'!$G$4:$G$203,MATCH($A44,'Auth &amp; Admin'!$A$4:$A$203,0))="Decreasing",wDenDec,0))),0)</f>
        <v>0</v>
      </c>
      <c r="AB44" s="3">
        <f>IFERROR(IF(INDEX(Reimbursement!$J$4:$J$203,MATCH($A44,Reimbursement!$A$4:$A$203,0))="",0,IF(INDEX(Reimbursement!$J$4:$J$203,MATCH($A44,Reimbursement!$A$4:$A$203,0))&lt;1,wJLow,IF(INDEX(Reimbursement!$J$4:$J$203,MATCH($A44,Reimbursement!$A$4:$A$203,0))&lt;1.1,wJMed,wJGood))),0)</f>
        <v>0</v>
      </c>
    </row>
    <row r="45" spans="1:28">
      <c r="A45" s="3" t="str">
        <f t="shared" si="10"/>
        <v/>
      </c>
      <c r="B45" s="10"/>
      <c r="C45" s="10"/>
      <c r="D45" s="11"/>
      <c r="E45" s="11"/>
      <c r="F45" s="12" t="str">
        <f t="shared" si="11"/>
        <v/>
      </c>
      <c r="G45" s="10"/>
      <c r="H45" s="10"/>
      <c r="I45" s="9" t="str">
        <f t="shared" si="12"/>
        <v/>
      </c>
      <c r="J45" s="7" t="str">
        <f t="shared" ca="1" si="13"/>
        <v/>
      </c>
      <c r="K45" s="3" t="str">
        <f t="shared" ca="1" si="14"/>
        <v/>
      </c>
      <c r="L45" s="13"/>
      <c r="M45" s="10"/>
      <c r="N45" s="11"/>
      <c r="O45" s="11"/>
      <c r="P45" s="7" t="str">
        <f t="shared" si="15"/>
        <v/>
      </c>
      <c r="Q45" s="3" t="str">
        <f t="shared" si="16"/>
        <v/>
      </c>
      <c r="R45" s="10"/>
      <c r="S45" s="3">
        <f t="shared" si="17"/>
        <v>0</v>
      </c>
      <c r="T45" s="3">
        <f t="shared" si="18"/>
        <v>0</v>
      </c>
      <c r="U45" s="3">
        <f t="shared" si="19"/>
        <v>0</v>
      </c>
      <c r="V45" s="3">
        <f>IFERROR(IF(INDEX(Reimbursement!$L$4:$L$203,MATCH($A45,Reimbursement!$A$4:$A$203,0))="",wNoEsc,IF(INDEX(Reimbursement!$L$4:$L$203,MATCH($A45,Reimbursement!$A$4:$A$203,0))&lt;0.03,wEscLow,wEscGood)),0)</f>
        <v>0</v>
      </c>
      <c r="W45" s="3">
        <f>IFERROR(IF(INDEX('Timely Filing'!$D$4:$D$203,MATCH($A45,'Timely Filing'!$A$4:$A$203,0))&lt;90,wTFShort,IF(INDEX('Timely Filing'!$D$4:$D$203,MATCH($A45,'Timely Filing'!$A$4:$A$203,0))&lt;180,wTFMed,wTFGood)),0)</f>
        <v>0</v>
      </c>
      <c r="X45" s="3">
        <f>IFERROR(IF(INDEX('Timely Filing'!$E$4:$E$203,MATCH($A45,'Timely Filing'!$A$4:$A$203,0))&gt;45,wPaySlow,IF(INDEX('Timely Filing'!$E$4:$E$203,MATCH($A45,'Timely Filing'!$A$4:$A$203,0))&gt;30,wPayMed,wPayGood)),0)</f>
        <v>0</v>
      </c>
      <c r="Y45" s="3">
        <f>IFERROR(IF(INDEX('Timely Filing'!$H$4:$H$203,MATCH($A45,'Timely Filing'!$A$4:$A$203,0))&gt;24,wRecLong,IF(INDEX('Timely Filing'!$H$4:$H$203,MATCH($A45,'Timely Filing'!$A$4:$A$203,0))&gt;12,wRecMed,wRecGood)),0)</f>
        <v>0</v>
      </c>
      <c r="Z45" s="3">
        <f>IFERROR(IF(INDEX('Auth &amp; Admin'!$B$4:$B$203,MATCH($A45,'Auth &amp; Admin'!$A$4:$A$203,0))="Y",wAuth,0),0)</f>
        <v>0</v>
      </c>
      <c r="AA45" s="3">
        <f>IFERROR(IF(INDEX('Auth &amp; Admin'!$G$4:$G$203,MATCH($A45,'Auth &amp; Admin'!$A$4:$A$203,0))="Increasing",wDenInc,IF(INDEX('Auth &amp; Admin'!$G$4:$G$203,MATCH($A45,'Auth &amp; Admin'!$A$4:$A$203,0))="Stable",wDenStable,IF(INDEX('Auth &amp; Admin'!$G$4:$G$203,MATCH($A45,'Auth &amp; Admin'!$A$4:$A$203,0))="Decreasing",wDenDec,0))),0)</f>
        <v>0</v>
      </c>
      <c r="AB45" s="3">
        <f>IFERROR(IF(INDEX(Reimbursement!$J$4:$J$203,MATCH($A45,Reimbursement!$A$4:$A$203,0))="",0,IF(INDEX(Reimbursement!$J$4:$J$203,MATCH($A45,Reimbursement!$A$4:$A$203,0))&lt;1,wJLow,IF(INDEX(Reimbursement!$J$4:$J$203,MATCH($A45,Reimbursement!$A$4:$A$203,0))&lt;1.1,wJMed,wJGood))),0)</f>
        <v>0</v>
      </c>
    </row>
    <row r="46" spans="1:28">
      <c r="A46" s="3" t="str">
        <f t="shared" si="10"/>
        <v/>
      </c>
      <c r="B46" s="10"/>
      <c r="C46" s="10"/>
      <c r="D46" s="11"/>
      <c r="E46" s="11"/>
      <c r="F46" s="12" t="str">
        <f t="shared" si="11"/>
        <v/>
      </c>
      <c r="G46" s="10"/>
      <c r="H46" s="10"/>
      <c r="I46" s="9" t="str">
        <f t="shared" si="12"/>
        <v/>
      </c>
      <c r="J46" s="7" t="str">
        <f t="shared" ca="1" si="13"/>
        <v/>
      </c>
      <c r="K46" s="3" t="str">
        <f t="shared" ca="1" si="14"/>
        <v/>
      </c>
      <c r="L46" s="13"/>
      <c r="M46" s="10"/>
      <c r="N46" s="11"/>
      <c r="O46" s="11"/>
      <c r="P46" s="7" t="str">
        <f t="shared" si="15"/>
        <v/>
      </c>
      <c r="Q46" s="3" t="str">
        <f t="shared" si="16"/>
        <v/>
      </c>
      <c r="R46" s="10"/>
      <c r="S46" s="3">
        <f t="shared" si="17"/>
        <v>0</v>
      </c>
      <c r="T46" s="3">
        <f t="shared" si="18"/>
        <v>0</v>
      </c>
      <c r="U46" s="3">
        <f t="shared" si="19"/>
        <v>0</v>
      </c>
      <c r="V46" s="3">
        <f>IFERROR(IF(INDEX(Reimbursement!$L$4:$L$203,MATCH($A46,Reimbursement!$A$4:$A$203,0))="",wNoEsc,IF(INDEX(Reimbursement!$L$4:$L$203,MATCH($A46,Reimbursement!$A$4:$A$203,0))&lt;0.03,wEscLow,wEscGood)),0)</f>
        <v>0</v>
      </c>
      <c r="W46" s="3">
        <f>IFERROR(IF(INDEX('Timely Filing'!$D$4:$D$203,MATCH($A46,'Timely Filing'!$A$4:$A$203,0))&lt;90,wTFShort,IF(INDEX('Timely Filing'!$D$4:$D$203,MATCH($A46,'Timely Filing'!$A$4:$A$203,0))&lt;180,wTFMed,wTFGood)),0)</f>
        <v>0</v>
      </c>
      <c r="X46" s="3">
        <f>IFERROR(IF(INDEX('Timely Filing'!$E$4:$E$203,MATCH($A46,'Timely Filing'!$A$4:$A$203,0))&gt;45,wPaySlow,IF(INDEX('Timely Filing'!$E$4:$E$203,MATCH($A46,'Timely Filing'!$A$4:$A$203,0))&gt;30,wPayMed,wPayGood)),0)</f>
        <v>0</v>
      </c>
      <c r="Y46" s="3">
        <f>IFERROR(IF(INDEX('Timely Filing'!$H$4:$H$203,MATCH($A46,'Timely Filing'!$A$4:$A$203,0))&gt;24,wRecLong,IF(INDEX('Timely Filing'!$H$4:$H$203,MATCH($A46,'Timely Filing'!$A$4:$A$203,0))&gt;12,wRecMed,wRecGood)),0)</f>
        <v>0</v>
      </c>
      <c r="Z46" s="3">
        <f>IFERROR(IF(INDEX('Auth &amp; Admin'!$B$4:$B$203,MATCH($A46,'Auth &amp; Admin'!$A$4:$A$203,0))="Y",wAuth,0),0)</f>
        <v>0</v>
      </c>
      <c r="AA46" s="3">
        <f>IFERROR(IF(INDEX('Auth &amp; Admin'!$G$4:$G$203,MATCH($A46,'Auth &amp; Admin'!$A$4:$A$203,0))="Increasing",wDenInc,IF(INDEX('Auth &amp; Admin'!$G$4:$G$203,MATCH($A46,'Auth &amp; Admin'!$A$4:$A$203,0))="Stable",wDenStable,IF(INDEX('Auth &amp; Admin'!$G$4:$G$203,MATCH($A46,'Auth &amp; Admin'!$A$4:$A$203,0))="Decreasing",wDenDec,0))),0)</f>
        <v>0</v>
      </c>
      <c r="AB46" s="3">
        <f>IFERROR(IF(INDEX(Reimbursement!$J$4:$J$203,MATCH($A46,Reimbursement!$A$4:$A$203,0))="",0,IF(INDEX(Reimbursement!$J$4:$J$203,MATCH($A46,Reimbursement!$A$4:$A$203,0))&lt;1,wJLow,IF(INDEX(Reimbursement!$J$4:$J$203,MATCH($A46,Reimbursement!$A$4:$A$203,0))&lt;1.1,wJMed,wJGood))),0)</f>
        <v>0</v>
      </c>
    </row>
    <row r="47" spans="1:28">
      <c r="A47" s="3" t="str">
        <f t="shared" si="10"/>
        <v/>
      </c>
      <c r="B47" s="10"/>
      <c r="C47" s="10"/>
      <c r="D47" s="11"/>
      <c r="E47" s="11"/>
      <c r="F47" s="12" t="str">
        <f t="shared" si="11"/>
        <v/>
      </c>
      <c r="G47" s="10"/>
      <c r="H47" s="10"/>
      <c r="I47" s="9" t="str">
        <f t="shared" si="12"/>
        <v/>
      </c>
      <c r="J47" s="7" t="str">
        <f t="shared" ca="1" si="13"/>
        <v/>
      </c>
      <c r="K47" s="3" t="str">
        <f t="shared" ca="1" si="14"/>
        <v/>
      </c>
      <c r="L47" s="13"/>
      <c r="M47" s="10"/>
      <c r="N47" s="11"/>
      <c r="O47" s="11"/>
      <c r="P47" s="7" t="str">
        <f t="shared" si="15"/>
        <v/>
      </c>
      <c r="Q47" s="3" t="str">
        <f t="shared" si="16"/>
        <v/>
      </c>
      <c r="R47" s="10"/>
      <c r="S47" s="3">
        <f t="shared" si="17"/>
        <v>0</v>
      </c>
      <c r="T47" s="3">
        <f t="shared" si="18"/>
        <v>0</v>
      </c>
      <c r="U47" s="3">
        <f t="shared" si="19"/>
        <v>0</v>
      </c>
      <c r="V47" s="3">
        <f>IFERROR(IF(INDEX(Reimbursement!$L$4:$L$203,MATCH($A47,Reimbursement!$A$4:$A$203,0))="",wNoEsc,IF(INDEX(Reimbursement!$L$4:$L$203,MATCH($A47,Reimbursement!$A$4:$A$203,0))&lt;0.03,wEscLow,wEscGood)),0)</f>
        <v>0</v>
      </c>
      <c r="W47" s="3">
        <f>IFERROR(IF(INDEX('Timely Filing'!$D$4:$D$203,MATCH($A47,'Timely Filing'!$A$4:$A$203,0))&lt;90,wTFShort,IF(INDEX('Timely Filing'!$D$4:$D$203,MATCH($A47,'Timely Filing'!$A$4:$A$203,0))&lt;180,wTFMed,wTFGood)),0)</f>
        <v>0</v>
      </c>
      <c r="X47" s="3">
        <f>IFERROR(IF(INDEX('Timely Filing'!$E$4:$E$203,MATCH($A47,'Timely Filing'!$A$4:$A$203,0))&gt;45,wPaySlow,IF(INDEX('Timely Filing'!$E$4:$E$203,MATCH($A47,'Timely Filing'!$A$4:$A$203,0))&gt;30,wPayMed,wPayGood)),0)</f>
        <v>0</v>
      </c>
      <c r="Y47" s="3">
        <f>IFERROR(IF(INDEX('Timely Filing'!$H$4:$H$203,MATCH($A47,'Timely Filing'!$A$4:$A$203,0))&gt;24,wRecLong,IF(INDEX('Timely Filing'!$H$4:$H$203,MATCH($A47,'Timely Filing'!$A$4:$A$203,0))&gt;12,wRecMed,wRecGood)),0)</f>
        <v>0</v>
      </c>
      <c r="Z47" s="3">
        <f>IFERROR(IF(INDEX('Auth &amp; Admin'!$B$4:$B$203,MATCH($A47,'Auth &amp; Admin'!$A$4:$A$203,0))="Y",wAuth,0),0)</f>
        <v>0</v>
      </c>
      <c r="AA47" s="3">
        <f>IFERROR(IF(INDEX('Auth &amp; Admin'!$G$4:$G$203,MATCH($A47,'Auth &amp; Admin'!$A$4:$A$203,0))="Increasing",wDenInc,IF(INDEX('Auth &amp; Admin'!$G$4:$G$203,MATCH($A47,'Auth &amp; Admin'!$A$4:$A$203,0))="Stable",wDenStable,IF(INDEX('Auth &amp; Admin'!$G$4:$G$203,MATCH($A47,'Auth &amp; Admin'!$A$4:$A$203,0))="Decreasing",wDenDec,0))),0)</f>
        <v>0</v>
      </c>
      <c r="AB47" s="3">
        <f>IFERROR(IF(INDEX(Reimbursement!$J$4:$J$203,MATCH($A47,Reimbursement!$A$4:$A$203,0))="",0,IF(INDEX(Reimbursement!$J$4:$J$203,MATCH($A47,Reimbursement!$A$4:$A$203,0))&lt;1,wJLow,IF(INDEX(Reimbursement!$J$4:$J$203,MATCH($A47,Reimbursement!$A$4:$A$203,0))&lt;1.1,wJMed,wJGood))),0)</f>
        <v>0</v>
      </c>
    </row>
    <row r="48" spans="1:28">
      <c r="A48" s="3" t="str">
        <f t="shared" si="10"/>
        <v/>
      </c>
      <c r="B48" s="10"/>
      <c r="C48" s="10"/>
      <c r="D48" s="11"/>
      <c r="E48" s="11"/>
      <c r="F48" s="12" t="str">
        <f t="shared" si="11"/>
        <v/>
      </c>
      <c r="G48" s="10"/>
      <c r="H48" s="10"/>
      <c r="I48" s="9" t="str">
        <f t="shared" si="12"/>
        <v/>
      </c>
      <c r="J48" s="7" t="str">
        <f t="shared" ca="1" si="13"/>
        <v/>
      </c>
      <c r="K48" s="3" t="str">
        <f t="shared" ca="1" si="14"/>
        <v/>
      </c>
      <c r="L48" s="13"/>
      <c r="M48" s="10"/>
      <c r="N48" s="11"/>
      <c r="O48" s="11"/>
      <c r="P48" s="7" t="str">
        <f t="shared" si="15"/>
        <v/>
      </c>
      <c r="Q48" s="3" t="str">
        <f t="shared" si="16"/>
        <v/>
      </c>
      <c r="R48" s="10"/>
      <c r="S48" s="3">
        <f t="shared" si="17"/>
        <v>0</v>
      </c>
      <c r="T48" s="3">
        <f t="shared" si="18"/>
        <v>0</v>
      </c>
      <c r="U48" s="3">
        <f t="shared" si="19"/>
        <v>0</v>
      </c>
      <c r="V48" s="3">
        <f>IFERROR(IF(INDEX(Reimbursement!$L$4:$L$203,MATCH($A48,Reimbursement!$A$4:$A$203,0))="",wNoEsc,IF(INDEX(Reimbursement!$L$4:$L$203,MATCH($A48,Reimbursement!$A$4:$A$203,0))&lt;0.03,wEscLow,wEscGood)),0)</f>
        <v>0</v>
      </c>
      <c r="W48" s="3">
        <f>IFERROR(IF(INDEX('Timely Filing'!$D$4:$D$203,MATCH($A48,'Timely Filing'!$A$4:$A$203,0))&lt;90,wTFShort,IF(INDEX('Timely Filing'!$D$4:$D$203,MATCH($A48,'Timely Filing'!$A$4:$A$203,0))&lt;180,wTFMed,wTFGood)),0)</f>
        <v>0</v>
      </c>
      <c r="X48" s="3">
        <f>IFERROR(IF(INDEX('Timely Filing'!$E$4:$E$203,MATCH($A48,'Timely Filing'!$A$4:$A$203,0))&gt;45,wPaySlow,IF(INDEX('Timely Filing'!$E$4:$E$203,MATCH($A48,'Timely Filing'!$A$4:$A$203,0))&gt;30,wPayMed,wPayGood)),0)</f>
        <v>0</v>
      </c>
      <c r="Y48" s="3">
        <f>IFERROR(IF(INDEX('Timely Filing'!$H$4:$H$203,MATCH($A48,'Timely Filing'!$A$4:$A$203,0))&gt;24,wRecLong,IF(INDEX('Timely Filing'!$H$4:$H$203,MATCH($A48,'Timely Filing'!$A$4:$A$203,0))&gt;12,wRecMed,wRecGood)),0)</f>
        <v>0</v>
      </c>
      <c r="Z48" s="3">
        <f>IFERROR(IF(INDEX('Auth &amp; Admin'!$B$4:$B$203,MATCH($A48,'Auth &amp; Admin'!$A$4:$A$203,0))="Y",wAuth,0),0)</f>
        <v>0</v>
      </c>
      <c r="AA48" s="3">
        <f>IFERROR(IF(INDEX('Auth &amp; Admin'!$G$4:$G$203,MATCH($A48,'Auth &amp; Admin'!$A$4:$A$203,0))="Increasing",wDenInc,IF(INDEX('Auth &amp; Admin'!$G$4:$G$203,MATCH($A48,'Auth &amp; Admin'!$A$4:$A$203,0))="Stable",wDenStable,IF(INDEX('Auth &amp; Admin'!$G$4:$G$203,MATCH($A48,'Auth &amp; Admin'!$A$4:$A$203,0))="Decreasing",wDenDec,0))),0)</f>
        <v>0</v>
      </c>
      <c r="AB48" s="3">
        <f>IFERROR(IF(INDEX(Reimbursement!$J$4:$J$203,MATCH($A48,Reimbursement!$A$4:$A$203,0))="",0,IF(INDEX(Reimbursement!$J$4:$J$203,MATCH($A48,Reimbursement!$A$4:$A$203,0))&lt;1,wJLow,IF(INDEX(Reimbursement!$J$4:$J$203,MATCH($A48,Reimbursement!$A$4:$A$203,0))&lt;1.1,wJMed,wJGood))),0)</f>
        <v>0</v>
      </c>
    </row>
    <row r="49" spans="1:28">
      <c r="A49" s="3" t="str">
        <f t="shared" si="10"/>
        <v/>
      </c>
      <c r="B49" s="10"/>
      <c r="C49" s="10"/>
      <c r="D49" s="11"/>
      <c r="E49" s="11"/>
      <c r="F49" s="12" t="str">
        <f t="shared" si="11"/>
        <v/>
      </c>
      <c r="G49" s="10"/>
      <c r="H49" s="10"/>
      <c r="I49" s="9" t="str">
        <f t="shared" si="12"/>
        <v/>
      </c>
      <c r="J49" s="7" t="str">
        <f t="shared" ca="1" si="13"/>
        <v/>
      </c>
      <c r="K49" s="3" t="str">
        <f t="shared" ca="1" si="14"/>
        <v/>
      </c>
      <c r="L49" s="13"/>
      <c r="M49" s="10"/>
      <c r="N49" s="11"/>
      <c r="O49" s="11"/>
      <c r="P49" s="7" t="str">
        <f t="shared" si="15"/>
        <v/>
      </c>
      <c r="Q49" s="3" t="str">
        <f t="shared" si="16"/>
        <v/>
      </c>
      <c r="R49" s="10"/>
      <c r="S49" s="3">
        <f t="shared" si="17"/>
        <v>0</v>
      </c>
      <c r="T49" s="3">
        <f t="shared" si="18"/>
        <v>0</v>
      </c>
      <c r="U49" s="3">
        <f t="shared" si="19"/>
        <v>0</v>
      </c>
      <c r="V49" s="3">
        <f>IFERROR(IF(INDEX(Reimbursement!$L$4:$L$203,MATCH($A49,Reimbursement!$A$4:$A$203,0))="",wNoEsc,IF(INDEX(Reimbursement!$L$4:$L$203,MATCH($A49,Reimbursement!$A$4:$A$203,0))&lt;0.03,wEscLow,wEscGood)),0)</f>
        <v>0</v>
      </c>
      <c r="W49" s="3">
        <f>IFERROR(IF(INDEX('Timely Filing'!$D$4:$D$203,MATCH($A49,'Timely Filing'!$A$4:$A$203,0))&lt;90,wTFShort,IF(INDEX('Timely Filing'!$D$4:$D$203,MATCH($A49,'Timely Filing'!$A$4:$A$203,0))&lt;180,wTFMed,wTFGood)),0)</f>
        <v>0</v>
      </c>
      <c r="X49" s="3">
        <f>IFERROR(IF(INDEX('Timely Filing'!$E$4:$E$203,MATCH($A49,'Timely Filing'!$A$4:$A$203,0))&gt;45,wPaySlow,IF(INDEX('Timely Filing'!$E$4:$E$203,MATCH($A49,'Timely Filing'!$A$4:$A$203,0))&gt;30,wPayMed,wPayGood)),0)</f>
        <v>0</v>
      </c>
      <c r="Y49" s="3">
        <f>IFERROR(IF(INDEX('Timely Filing'!$H$4:$H$203,MATCH($A49,'Timely Filing'!$A$4:$A$203,0))&gt;24,wRecLong,IF(INDEX('Timely Filing'!$H$4:$H$203,MATCH($A49,'Timely Filing'!$A$4:$A$203,0))&gt;12,wRecMed,wRecGood)),0)</f>
        <v>0</v>
      </c>
      <c r="Z49" s="3">
        <f>IFERROR(IF(INDEX('Auth &amp; Admin'!$B$4:$B$203,MATCH($A49,'Auth &amp; Admin'!$A$4:$A$203,0))="Y",wAuth,0),0)</f>
        <v>0</v>
      </c>
      <c r="AA49" s="3">
        <f>IFERROR(IF(INDEX('Auth &amp; Admin'!$G$4:$G$203,MATCH($A49,'Auth &amp; Admin'!$A$4:$A$203,0))="Increasing",wDenInc,IF(INDEX('Auth &amp; Admin'!$G$4:$G$203,MATCH($A49,'Auth &amp; Admin'!$A$4:$A$203,0))="Stable",wDenStable,IF(INDEX('Auth &amp; Admin'!$G$4:$G$203,MATCH($A49,'Auth &amp; Admin'!$A$4:$A$203,0))="Decreasing",wDenDec,0))),0)</f>
        <v>0</v>
      </c>
      <c r="AB49" s="3">
        <f>IFERROR(IF(INDEX(Reimbursement!$J$4:$J$203,MATCH($A49,Reimbursement!$A$4:$A$203,0))="",0,IF(INDEX(Reimbursement!$J$4:$J$203,MATCH($A49,Reimbursement!$A$4:$A$203,0))&lt;1,wJLow,IF(INDEX(Reimbursement!$J$4:$J$203,MATCH($A49,Reimbursement!$A$4:$A$203,0))&lt;1.1,wJMed,wJGood))),0)</f>
        <v>0</v>
      </c>
    </row>
    <row r="50" spans="1:28">
      <c r="A50" s="3" t="str">
        <f t="shared" si="10"/>
        <v/>
      </c>
      <c r="B50" s="10"/>
      <c r="C50" s="10"/>
      <c r="D50" s="11"/>
      <c r="E50" s="11"/>
      <c r="F50" s="12" t="str">
        <f t="shared" si="11"/>
        <v/>
      </c>
      <c r="G50" s="10"/>
      <c r="H50" s="10"/>
      <c r="I50" s="9" t="str">
        <f t="shared" si="12"/>
        <v/>
      </c>
      <c r="J50" s="7" t="str">
        <f t="shared" ca="1" si="13"/>
        <v/>
      </c>
      <c r="K50" s="3" t="str">
        <f t="shared" ca="1" si="14"/>
        <v/>
      </c>
      <c r="L50" s="13"/>
      <c r="M50" s="10"/>
      <c r="N50" s="11"/>
      <c r="O50" s="11"/>
      <c r="P50" s="7" t="str">
        <f t="shared" si="15"/>
        <v/>
      </c>
      <c r="Q50" s="3" t="str">
        <f t="shared" si="16"/>
        <v/>
      </c>
      <c r="R50" s="10"/>
      <c r="S50" s="3">
        <f t="shared" si="17"/>
        <v>0</v>
      </c>
      <c r="T50" s="3">
        <f t="shared" si="18"/>
        <v>0</v>
      </c>
      <c r="U50" s="3">
        <f t="shared" si="19"/>
        <v>0</v>
      </c>
      <c r="V50" s="3">
        <f>IFERROR(IF(INDEX(Reimbursement!$L$4:$L$203,MATCH($A50,Reimbursement!$A$4:$A$203,0))="",wNoEsc,IF(INDEX(Reimbursement!$L$4:$L$203,MATCH($A50,Reimbursement!$A$4:$A$203,0))&lt;0.03,wEscLow,wEscGood)),0)</f>
        <v>0</v>
      </c>
      <c r="W50" s="3">
        <f>IFERROR(IF(INDEX('Timely Filing'!$D$4:$D$203,MATCH($A50,'Timely Filing'!$A$4:$A$203,0))&lt;90,wTFShort,IF(INDEX('Timely Filing'!$D$4:$D$203,MATCH($A50,'Timely Filing'!$A$4:$A$203,0))&lt;180,wTFMed,wTFGood)),0)</f>
        <v>0</v>
      </c>
      <c r="X50" s="3">
        <f>IFERROR(IF(INDEX('Timely Filing'!$E$4:$E$203,MATCH($A50,'Timely Filing'!$A$4:$A$203,0))&gt;45,wPaySlow,IF(INDEX('Timely Filing'!$E$4:$E$203,MATCH($A50,'Timely Filing'!$A$4:$A$203,0))&gt;30,wPayMed,wPayGood)),0)</f>
        <v>0</v>
      </c>
      <c r="Y50" s="3">
        <f>IFERROR(IF(INDEX('Timely Filing'!$H$4:$H$203,MATCH($A50,'Timely Filing'!$A$4:$A$203,0))&gt;24,wRecLong,IF(INDEX('Timely Filing'!$H$4:$H$203,MATCH($A50,'Timely Filing'!$A$4:$A$203,0))&gt;12,wRecMed,wRecGood)),0)</f>
        <v>0</v>
      </c>
      <c r="Z50" s="3">
        <f>IFERROR(IF(INDEX('Auth &amp; Admin'!$B$4:$B$203,MATCH($A50,'Auth &amp; Admin'!$A$4:$A$203,0))="Y",wAuth,0),0)</f>
        <v>0</v>
      </c>
      <c r="AA50" s="3">
        <f>IFERROR(IF(INDEX('Auth &amp; Admin'!$G$4:$G$203,MATCH($A50,'Auth &amp; Admin'!$A$4:$A$203,0))="Increasing",wDenInc,IF(INDEX('Auth &amp; Admin'!$G$4:$G$203,MATCH($A50,'Auth &amp; Admin'!$A$4:$A$203,0))="Stable",wDenStable,IF(INDEX('Auth &amp; Admin'!$G$4:$G$203,MATCH($A50,'Auth &amp; Admin'!$A$4:$A$203,0))="Decreasing",wDenDec,0))),0)</f>
        <v>0</v>
      </c>
      <c r="AB50" s="3">
        <f>IFERROR(IF(INDEX(Reimbursement!$J$4:$J$203,MATCH($A50,Reimbursement!$A$4:$A$203,0))="",0,IF(INDEX(Reimbursement!$J$4:$J$203,MATCH($A50,Reimbursement!$A$4:$A$203,0))&lt;1,wJLow,IF(INDEX(Reimbursement!$J$4:$J$203,MATCH($A50,Reimbursement!$A$4:$A$203,0))&lt;1.1,wJMed,wJGood))),0)</f>
        <v>0</v>
      </c>
    </row>
    <row r="51" spans="1:28">
      <c r="A51" s="3" t="str">
        <f t="shared" si="10"/>
        <v/>
      </c>
      <c r="B51" s="10"/>
      <c r="C51" s="10"/>
      <c r="D51" s="11"/>
      <c r="E51" s="11"/>
      <c r="F51" s="12" t="str">
        <f t="shared" si="11"/>
        <v/>
      </c>
      <c r="G51" s="10"/>
      <c r="H51" s="10"/>
      <c r="I51" s="9" t="str">
        <f t="shared" si="12"/>
        <v/>
      </c>
      <c r="J51" s="7" t="str">
        <f t="shared" ca="1" si="13"/>
        <v/>
      </c>
      <c r="K51" s="3" t="str">
        <f t="shared" ca="1" si="14"/>
        <v/>
      </c>
      <c r="L51" s="13"/>
      <c r="M51" s="10"/>
      <c r="N51" s="11"/>
      <c r="O51" s="11"/>
      <c r="P51" s="7" t="str">
        <f t="shared" si="15"/>
        <v/>
      </c>
      <c r="Q51" s="3" t="str">
        <f t="shared" si="16"/>
        <v/>
      </c>
      <c r="R51" s="10"/>
      <c r="S51" s="3">
        <f t="shared" si="17"/>
        <v>0</v>
      </c>
      <c r="T51" s="3">
        <f t="shared" si="18"/>
        <v>0</v>
      </c>
      <c r="U51" s="3">
        <f t="shared" si="19"/>
        <v>0</v>
      </c>
      <c r="V51" s="3">
        <f>IFERROR(IF(INDEX(Reimbursement!$L$4:$L$203,MATCH($A51,Reimbursement!$A$4:$A$203,0))="",wNoEsc,IF(INDEX(Reimbursement!$L$4:$L$203,MATCH($A51,Reimbursement!$A$4:$A$203,0))&lt;0.03,wEscLow,wEscGood)),0)</f>
        <v>0</v>
      </c>
      <c r="W51" s="3">
        <f>IFERROR(IF(INDEX('Timely Filing'!$D$4:$D$203,MATCH($A51,'Timely Filing'!$A$4:$A$203,0))&lt;90,wTFShort,IF(INDEX('Timely Filing'!$D$4:$D$203,MATCH($A51,'Timely Filing'!$A$4:$A$203,0))&lt;180,wTFMed,wTFGood)),0)</f>
        <v>0</v>
      </c>
      <c r="X51" s="3">
        <f>IFERROR(IF(INDEX('Timely Filing'!$E$4:$E$203,MATCH($A51,'Timely Filing'!$A$4:$A$203,0))&gt;45,wPaySlow,IF(INDEX('Timely Filing'!$E$4:$E$203,MATCH($A51,'Timely Filing'!$A$4:$A$203,0))&gt;30,wPayMed,wPayGood)),0)</f>
        <v>0</v>
      </c>
      <c r="Y51" s="3">
        <f>IFERROR(IF(INDEX('Timely Filing'!$H$4:$H$203,MATCH($A51,'Timely Filing'!$A$4:$A$203,0))&gt;24,wRecLong,IF(INDEX('Timely Filing'!$H$4:$H$203,MATCH($A51,'Timely Filing'!$A$4:$A$203,0))&gt;12,wRecMed,wRecGood)),0)</f>
        <v>0</v>
      </c>
      <c r="Z51" s="3">
        <f>IFERROR(IF(INDEX('Auth &amp; Admin'!$B$4:$B$203,MATCH($A51,'Auth &amp; Admin'!$A$4:$A$203,0))="Y",wAuth,0),0)</f>
        <v>0</v>
      </c>
      <c r="AA51" s="3">
        <f>IFERROR(IF(INDEX('Auth &amp; Admin'!$G$4:$G$203,MATCH($A51,'Auth &amp; Admin'!$A$4:$A$203,0))="Increasing",wDenInc,IF(INDEX('Auth &amp; Admin'!$G$4:$G$203,MATCH($A51,'Auth &amp; Admin'!$A$4:$A$203,0))="Stable",wDenStable,IF(INDEX('Auth &amp; Admin'!$G$4:$G$203,MATCH($A51,'Auth &amp; Admin'!$A$4:$A$203,0))="Decreasing",wDenDec,0))),0)</f>
        <v>0</v>
      </c>
      <c r="AB51" s="3">
        <f>IFERROR(IF(INDEX(Reimbursement!$J$4:$J$203,MATCH($A51,Reimbursement!$A$4:$A$203,0))="",0,IF(INDEX(Reimbursement!$J$4:$J$203,MATCH($A51,Reimbursement!$A$4:$A$203,0))&lt;1,wJLow,IF(INDEX(Reimbursement!$J$4:$J$203,MATCH($A51,Reimbursement!$A$4:$A$203,0))&lt;1.1,wJMed,wJGood))),0)</f>
        <v>0</v>
      </c>
    </row>
    <row r="52" spans="1:28">
      <c r="A52" s="3" t="str">
        <f t="shared" si="10"/>
        <v/>
      </c>
      <c r="B52" s="10"/>
      <c r="C52" s="10"/>
      <c r="D52" s="11"/>
      <c r="E52" s="11"/>
      <c r="F52" s="12" t="str">
        <f t="shared" si="11"/>
        <v/>
      </c>
      <c r="G52" s="10"/>
      <c r="H52" s="10"/>
      <c r="I52" s="9" t="str">
        <f t="shared" si="12"/>
        <v/>
      </c>
      <c r="J52" s="7" t="str">
        <f t="shared" ca="1" si="13"/>
        <v/>
      </c>
      <c r="K52" s="3" t="str">
        <f t="shared" ca="1" si="14"/>
        <v/>
      </c>
      <c r="L52" s="13"/>
      <c r="M52" s="10"/>
      <c r="N52" s="11"/>
      <c r="O52" s="11"/>
      <c r="P52" s="7" t="str">
        <f t="shared" si="15"/>
        <v/>
      </c>
      <c r="Q52" s="3" t="str">
        <f t="shared" si="16"/>
        <v/>
      </c>
      <c r="R52" s="10"/>
      <c r="S52" s="3">
        <f t="shared" si="17"/>
        <v>0</v>
      </c>
      <c r="T52" s="3">
        <f t="shared" si="18"/>
        <v>0</v>
      </c>
      <c r="U52" s="3">
        <f t="shared" si="19"/>
        <v>0</v>
      </c>
      <c r="V52" s="3">
        <f>IFERROR(IF(INDEX(Reimbursement!$L$4:$L$203,MATCH($A52,Reimbursement!$A$4:$A$203,0))="",wNoEsc,IF(INDEX(Reimbursement!$L$4:$L$203,MATCH($A52,Reimbursement!$A$4:$A$203,0))&lt;0.03,wEscLow,wEscGood)),0)</f>
        <v>0</v>
      </c>
      <c r="W52" s="3">
        <f>IFERROR(IF(INDEX('Timely Filing'!$D$4:$D$203,MATCH($A52,'Timely Filing'!$A$4:$A$203,0))&lt;90,wTFShort,IF(INDEX('Timely Filing'!$D$4:$D$203,MATCH($A52,'Timely Filing'!$A$4:$A$203,0))&lt;180,wTFMed,wTFGood)),0)</f>
        <v>0</v>
      </c>
      <c r="X52" s="3">
        <f>IFERROR(IF(INDEX('Timely Filing'!$E$4:$E$203,MATCH($A52,'Timely Filing'!$A$4:$A$203,0))&gt;45,wPaySlow,IF(INDEX('Timely Filing'!$E$4:$E$203,MATCH($A52,'Timely Filing'!$A$4:$A$203,0))&gt;30,wPayMed,wPayGood)),0)</f>
        <v>0</v>
      </c>
      <c r="Y52" s="3">
        <f>IFERROR(IF(INDEX('Timely Filing'!$H$4:$H$203,MATCH($A52,'Timely Filing'!$A$4:$A$203,0))&gt;24,wRecLong,IF(INDEX('Timely Filing'!$H$4:$H$203,MATCH($A52,'Timely Filing'!$A$4:$A$203,0))&gt;12,wRecMed,wRecGood)),0)</f>
        <v>0</v>
      </c>
      <c r="Z52" s="3">
        <f>IFERROR(IF(INDEX('Auth &amp; Admin'!$B$4:$B$203,MATCH($A52,'Auth &amp; Admin'!$A$4:$A$203,0))="Y",wAuth,0),0)</f>
        <v>0</v>
      </c>
      <c r="AA52" s="3">
        <f>IFERROR(IF(INDEX('Auth &amp; Admin'!$G$4:$G$203,MATCH($A52,'Auth &amp; Admin'!$A$4:$A$203,0))="Increasing",wDenInc,IF(INDEX('Auth &amp; Admin'!$G$4:$G$203,MATCH($A52,'Auth &amp; Admin'!$A$4:$A$203,0))="Stable",wDenStable,IF(INDEX('Auth &amp; Admin'!$G$4:$G$203,MATCH($A52,'Auth &amp; Admin'!$A$4:$A$203,0))="Decreasing",wDenDec,0))),0)</f>
        <v>0</v>
      </c>
      <c r="AB52" s="3">
        <f>IFERROR(IF(INDEX(Reimbursement!$J$4:$J$203,MATCH($A52,Reimbursement!$A$4:$A$203,0))="",0,IF(INDEX(Reimbursement!$J$4:$J$203,MATCH($A52,Reimbursement!$A$4:$A$203,0))&lt;1,wJLow,IF(INDEX(Reimbursement!$J$4:$J$203,MATCH($A52,Reimbursement!$A$4:$A$203,0))&lt;1.1,wJMed,wJGood))),0)</f>
        <v>0</v>
      </c>
    </row>
    <row r="53" spans="1:28">
      <c r="A53" s="3" t="str">
        <f t="shared" si="10"/>
        <v/>
      </c>
      <c r="B53" s="10"/>
      <c r="C53" s="10"/>
      <c r="D53" s="11"/>
      <c r="E53" s="11"/>
      <c r="F53" s="12" t="str">
        <f t="shared" si="11"/>
        <v/>
      </c>
      <c r="G53" s="10"/>
      <c r="H53" s="10"/>
      <c r="I53" s="9" t="str">
        <f t="shared" si="12"/>
        <v/>
      </c>
      <c r="J53" s="7" t="str">
        <f t="shared" ca="1" si="13"/>
        <v/>
      </c>
      <c r="K53" s="3" t="str">
        <f t="shared" ca="1" si="14"/>
        <v/>
      </c>
      <c r="L53" s="13"/>
      <c r="M53" s="10"/>
      <c r="N53" s="11"/>
      <c r="O53" s="11"/>
      <c r="P53" s="7" t="str">
        <f t="shared" si="15"/>
        <v/>
      </c>
      <c r="Q53" s="3" t="str">
        <f t="shared" si="16"/>
        <v/>
      </c>
      <c r="R53" s="10"/>
      <c r="S53" s="3">
        <f t="shared" si="17"/>
        <v>0</v>
      </c>
      <c r="T53" s="3">
        <f t="shared" si="18"/>
        <v>0</v>
      </c>
      <c r="U53" s="3">
        <f t="shared" si="19"/>
        <v>0</v>
      </c>
      <c r="V53" s="3">
        <f>IFERROR(IF(INDEX(Reimbursement!$L$4:$L$203,MATCH($A53,Reimbursement!$A$4:$A$203,0))="",wNoEsc,IF(INDEX(Reimbursement!$L$4:$L$203,MATCH($A53,Reimbursement!$A$4:$A$203,0))&lt;0.03,wEscLow,wEscGood)),0)</f>
        <v>0</v>
      </c>
      <c r="W53" s="3">
        <f>IFERROR(IF(INDEX('Timely Filing'!$D$4:$D$203,MATCH($A53,'Timely Filing'!$A$4:$A$203,0))&lt;90,wTFShort,IF(INDEX('Timely Filing'!$D$4:$D$203,MATCH($A53,'Timely Filing'!$A$4:$A$203,0))&lt;180,wTFMed,wTFGood)),0)</f>
        <v>0</v>
      </c>
      <c r="X53" s="3">
        <f>IFERROR(IF(INDEX('Timely Filing'!$E$4:$E$203,MATCH($A53,'Timely Filing'!$A$4:$A$203,0))&gt;45,wPaySlow,IF(INDEX('Timely Filing'!$E$4:$E$203,MATCH($A53,'Timely Filing'!$A$4:$A$203,0))&gt;30,wPayMed,wPayGood)),0)</f>
        <v>0</v>
      </c>
      <c r="Y53" s="3">
        <f>IFERROR(IF(INDEX('Timely Filing'!$H$4:$H$203,MATCH($A53,'Timely Filing'!$A$4:$A$203,0))&gt;24,wRecLong,IF(INDEX('Timely Filing'!$H$4:$H$203,MATCH($A53,'Timely Filing'!$A$4:$A$203,0))&gt;12,wRecMed,wRecGood)),0)</f>
        <v>0</v>
      </c>
      <c r="Z53" s="3">
        <f>IFERROR(IF(INDEX('Auth &amp; Admin'!$B$4:$B$203,MATCH($A53,'Auth &amp; Admin'!$A$4:$A$203,0))="Y",wAuth,0),0)</f>
        <v>0</v>
      </c>
      <c r="AA53" s="3">
        <f>IFERROR(IF(INDEX('Auth &amp; Admin'!$G$4:$G$203,MATCH($A53,'Auth &amp; Admin'!$A$4:$A$203,0))="Increasing",wDenInc,IF(INDEX('Auth &amp; Admin'!$G$4:$G$203,MATCH($A53,'Auth &amp; Admin'!$A$4:$A$203,0))="Stable",wDenStable,IF(INDEX('Auth &amp; Admin'!$G$4:$G$203,MATCH($A53,'Auth &amp; Admin'!$A$4:$A$203,0))="Decreasing",wDenDec,0))),0)</f>
        <v>0</v>
      </c>
      <c r="AB53" s="3">
        <f>IFERROR(IF(INDEX(Reimbursement!$J$4:$J$203,MATCH($A53,Reimbursement!$A$4:$A$203,0))="",0,IF(INDEX(Reimbursement!$J$4:$J$203,MATCH($A53,Reimbursement!$A$4:$A$203,0))&lt;1,wJLow,IF(INDEX(Reimbursement!$J$4:$J$203,MATCH($A53,Reimbursement!$A$4:$A$203,0))&lt;1.1,wJMed,wJGood))),0)</f>
        <v>0</v>
      </c>
    </row>
    <row r="54" spans="1:28">
      <c r="A54" s="3" t="str">
        <f t="shared" si="10"/>
        <v/>
      </c>
      <c r="B54" s="10"/>
      <c r="C54" s="10"/>
      <c r="D54" s="11"/>
      <c r="E54" s="11"/>
      <c r="F54" s="12" t="str">
        <f t="shared" si="11"/>
        <v/>
      </c>
      <c r="G54" s="10"/>
      <c r="H54" s="10"/>
      <c r="I54" s="9" t="str">
        <f t="shared" si="12"/>
        <v/>
      </c>
      <c r="J54" s="7" t="str">
        <f t="shared" ca="1" si="13"/>
        <v/>
      </c>
      <c r="K54" s="3" t="str">
        <f t="shared" ca="1" si="14"/>
        <v/>
      </c>
      <c r="L54" s="13"/>
      <c r="M54" s="10"/>
      <c r="N54" s="11"/>
      <c r="O54" s="11"/>
      <c r="P54" s="7" t="str">
        <f t="shared" si="15"/>
        <v/>
      </c>
      <c r="Q54" s="3" t="str">
        <f t="shared" si="16"/>
        <v/>
      </c>
      <c r="R54" s="10"/>
      <c r="S54" s="3">
        <f t="shared" si="17"/>
        <v>0</v>
      </c>
      <c r="T54" s="3">
        <f t="shared" si="18"/>
        <v>0</v>
      </c>
      <c r="U54" s="3">
        <f t="shared" si="19"/>
        <v>0</v>
      </c>
      <c r="V54" s="3">
        <f>IFERROR(IF(INDEX(Reimbursement!$L$4:$L$203,MATCH($A54,Reimbursement!$A$4:$A$203,0))="",wNoEsc,IF(INDEX(Reimbursement!$L$4:$L$203,MATCH($A54,Reimbursement!$A$4:$A$203,0))&lt;0.03,wEscLow,wEscGood)),0)</f>
        <v>0</v>
      </c>
      <c r="W54" s="3">
        <f>IFERROR(IF(INDEX('Timely Filing'!$D$4:$D$203,MATCH($A54,'Timely Filing'!$A$4:$A$203,0))&lt;90,wTFShort,IF(INDEX('Timely Filing'!$D$4:$D$203,MATCH($A54,'Timely Filing'!$A$4:$A$203,0))&lt;180,wTFMed,wTFGood)),0)</f>
        <v>0</v>
      </c>
      <c r="X54" s="3">
        <f>IFERROR(IF(INDEX('Timely Filing'!$E$4:$E$203,MATCH($A54,'Timely Filing'!$A$4:$A$203,0))&gt;45,wPaySlow,IF(INDEX('Timely Filing'!$E$4:$E$203,MATCH($A54,'Timely Filing'!$A$4:$A$203,0))&gt;30,wPayMed,wPayGood)),0)</f>
        <v>0</v>
      </c>
      <c r="Y54" s="3">
        <f>IFERROR(IF(INDEX('Timely Filing'!$H$4:$H$203,MATCH($A54,'Timely Filing'!$A$4:$A$203,0))&gt;24,wRecLong,IF(INDEX('Timely Filing'!$H$4:$H$203,MATCH($A54,'Timely Filing'!$A$4:$A$203,0))&gt;12,wRecMed,wRecGood)),0)</f>
        <v>0</v>
      </c>
      <c r="Z54" s="3">
        <f>IFERROR(IF(INDEX('Auth &amp; Admin'!$B$4:$B$203,MATCH($A54,'Auth &amp; Admin'!$A$4:$A$203,0))="Y",wAuth,0),0)</f>
        <v>0</v>
      </c>
      <c r="AA54" s="3">
        <f>IFERROR(IF(INDEX('Auth &amp; Admin'!$G$4:$G$203,MATCH($A54,'Auth &amp; Admin'!$A$4:$A$203,0))="Increasing",wDenInc,IF(INDEX('Auth &amp; Admin'!$G$4:$G$203,MATCH($A54,'Auth &amp; Admin'!$A$4:$A$203,0))="Stable",wDenStable,IF(INDEX('Auth &amp; Admin'!$G$4:$G$203,MATCH($A54,'Auth &amp; Admin'!$A$4:$A$203,0))="Decreasing",wDenDec,0))),0)</f>
        <v>0</v>
      </c>
      <c r="AB54" s="3">
        <f>IFERROR(IF(INDEX(Reimbursement!$J$4:$J$203,MATCH($A54,Reimbursement!$A$4:$A$203,0))="",0,IF(INDEX(Reimbursement!$J$4:$J$203,MATCH($A54,Reimbursement!$A$4:$A$203,0))&lt;1,wJLow,IF(INDEX(Reimbursement!$J$4:$J$203,MATCH($A54,Reimbursement!$A$4:$A$203,0))&lt;1.1,wJMed,wJGood))),0)</f>
        <v>0</v>
      </c>
    </row>
    <row r="55" spans="1:28">
      <c r="A55" s="3" t="str">
        <f t="shared" si="10"/>
        <v/>
      </c>
      <c r="B55" s="10"/>
      <c r="C55" s="10"/>
      <c r="D55" s="11"/>
      <c r="E55" s="11"/>
      <c r="F55" s="12" t="str">
        <f t="shared" si="11"/>
        <v/>
      </c>
      <c r="G55" s="10"/>
      <c r="H55" s="10"/>
      <c r="I55" s="9" t="str">
        <f t="shared" si="12"/>
        <v/>
      </c>
      <c r="J55" s="7" t="str">
        <f t="shared" ca="1" si="13"/>
        <v/>
      </c>
      <c r="K55" s="3" t="str">
        <f t="shared" ca="1" si="14"/>
        <v/>
      </c>
      <c r="L55" s="13"/>
      <c r="M55" s="10"/>
      <c r="N55" s="11"/>
      <c r="O55" s="11"/>
      <c r="P55" s="7" t="str">
        <f t="shared" si="15"/>
        <v/>
      </c>
      <c r="Q55" s="3" t="str">
        <f t="shared" si="16"/>
        <v/>
      </c>
      <c r="R55" s="10"/>
      <c r="S55" s="3">
        <f t="shared" si="17"/>
        <v>0</v>
      </c>
      <c r="T55" s="3">
        <f t="shared" si="18"/>
        <v>0</v>
      </c>
      <c r="U55" s="3">
        <f t="shared" si="19"/>
        <v>0</v>
      </c>
      <c r="V55" s="3">
        <f>IFERROR(IF(INDEX(Reimbursement!$L$4:$L$203,MATCH($A55,Reimbursement!$A$4:$A$203,0))="",wNoEsc,IF(INDEX(Reimbursement!$L$4:$L$203,MATCH($A55,Reimbursement!$A$4:$A$203,0))&lt;0.03,wEscLow,wEscGood)),0)</f>
        <v>0</v>
      </c>
      <c r="W55" s="3">
        <f>IFERROR(IF(INDEX('Timely Filing'!$D$4:$D$203,MATCH($A55,'Timely Filing'!$A$4:$A$203,0))&lt;90,wTFShort,IF(INDEX('Timely Filing'!$D$4:$D$203,MATCH($A55,'Timely Filing'!$A$4:$A$203,0))&lt;180,wTFMed,wTFGood)),0)</f>
        <v>0</v>
      </c>
      <c r="X55" s="3">
        <f>IFERROR(IF(INDEX('Timely Filing'!$E$4:$E$203,MATCH($A55,'Timely Filing'!$A$4:$A$203,0))&gt;45,wPaySlow,IF(INDEX('Timely Filing'!$E$4:$E$203,MATCH($A55,'Timely Filing'!$A$4:$A$203,0))&gt;30,wPayMed,wPayGood)),0)</f>
        <v>0</v>
      </c>
      <c r="Y55" s="3">
        <f>IFERROR(IF(INDEX('Timely Filing'!$H$4:$H$203,MATCH($A55,'Timely Filing'!$A$4:$A$203,0))&gt;24,wRecLong,IF(INDEX('Timely Filing'!$H$4:$H$203,MATCH($A55,'Timely Filing'!$A$4:$A$203,0))&gt;12,wRecMed,wRecGood)),0)</f>
        <v>0</v>
      </c>
      <c r="Z55" s="3">
        <f>IFERROR(IF(INDEX('Auth &amp; Admin'!$B$4:$B$203,MATCH($A55,'Auth &amp; Admin'!$A$4:$A$203,0))="Y",wAuth,0),0)</f>
        <v>0</v>
      </c>
      <c r="AA55" s="3">
        <f>IFERROR(IF(INDEX('Auth &amp; Admin'!$G$4:$G$203,MATCH($A55,'Auth &amp; Admin'!$A$4:$A$203,0))="Increasing",wDenInc,IF(INDEX('Auth &amp; Admin'!$G$4:$G$203,MATCH($A55,'Auth &amp; Admin'!$A$4:$A$203,0))="Stable",wDenStable,IF(INDEX('Auth &amp; Admin'!$G$4:$G$203,MATCH($A55,'Auth &amp; Admin'!$A$4:$A$203,0))="Decreasing",wDenDec,0))),0)</f>
        <v>0</v>
      </c>
      <c r="AB55" s="3">
        <f>IFERROR(IF(INDEX(Reimbursement!$J$4:$J$203,MATCH($A55,Reimbursement!$A$4:$A$203,0))="",0,IF(INDEX(Reimbursement!$J$4:$J$203,MATCH($A55,Reimbursement!$A$4:$A$203,0))&lt;1,wJLow,IF(INDEX(Reimbursement!$J$4:$J$203,MATCH($A55,Reimbursement!$A$4:$A$203,0))&lt;1.1,wJMed,wJGood))),0)</f>
        <v>0</v>
      </c>
    </row>
    <row r="56" spans="1:28">
      <c r="A56" s="3" t="str">
        <f t="shared" si="10"/>
        <v/>
      </c>
      <c r="B56" s="10"/>
      <c r="C56" s="10"/>
      <c r="D56" s="11"/>
      <c r="E56" s="11"/>
      <c r="F56" s="12" t="str">
        <f t="shared" si="11"/>
        <v/>
      </c>
      <c r="G56" s="10"/>
      <c r="H56" s="10"/>
      <c r="I56" s="9" t="str">
        <f t="shared" si="12"/>
        <v/>
      </c>
      <c r="J56" s="7" t="str">
        <f t="shared" ca="1" si="13"/>
        <v/>
      </c>
      <c r="K56" s="3" t="str">
        <f t="shared" ca="1" si="14"/>
        <v/>
      </c>
      <c r="L56" s="13"/>
      <c r="M56" s="10"/>
      <c r="N56" s="11"/>
      <c r="O56" s="11"/>
      <c r="P56" s="7" t="str">
        <f t="shared" si="15"/>
        <v/>
      </c>
      <c r="Q56" s="3" t="str">
        <f t="shared" si="16"/>
        <v/>
      </c>
      <c r="R56" s="10"/>
      <c r="S56" s="3">
        <f t="shared" si="17"/>
        <v>0</v>
      </c>
      <c r="T56" s="3">
        <f t="shared" si="18"/>
        <v>0</v>
      </c>
      <c r="U56" s="3">
        <f t="shared" si="19"/>
        <v>0</v>
      </c>
      <c r="V56" s="3">
        <f>IFERROR(IF(INDEX(Reimbursement!$L$4:$L$203,MATCH($A56,Reimbursement!$A$4:$A$203,0))="",wNoEsc,IF(INDEX(Reimbursement!$L$4:$L$203,MATCH($A56,Reimbursement!$A$4:$A$203,0))&lt;0.03,wEscLow,wEscGood)),0)</f>
        <v>0</v>
      </c>
      <c r="W56" s="3">
        <f>IFERROR(IF(INDEX('Timely Filing'!$D$4:$D$203,MATCH($A56,'Timely Filing'!$A$4:$A$203,0))&lt;90,wTFShort,IF(INDEX('Timely Filing'!$D$4:$D$203,MATCH($A56,'Timely Filing'!$A$4:$A$203,0))&lt;180,wTFMed,wTFGood)),0)</f>
        <v>0</v>
      </c>
      <c r="X56" s="3">
        <f>IFERROR(IF(INDEX('Timely Filing'!$E$4:$E$203,MATCH($A56,'Timely Filing'!$A$4:$A$203,0))&gt;45,wPaySlow,IF(INDEX('Timely Filing'!$E$4:$E$203,MATCH($A56,'Timely Filing'!$A$4:$A$203,0))&gt;30,wPayMed,wPayGood)),0)</f>
        <v>0</v>
      </c>
      <c r="Y56" s="3">
        <f>IFERROR(IF(INDEX('Timely Filing'!$H$4:$H$203,MATCH($A56,'Timely Filing'!$A$4:$A$203,0))&gt;24,wRecLong,IF(INDEX('Timely Filing'!$H$4:$H$203,MATCH($A56,'Timely Filing'!$A$4:$A$203,0))&gt;12,wRecMed,wRecGood)),0)</f>
        <v>0</v>
      </c>
      <c r="Z56" s="3">
        <f>IFERROR(IF(INDEX('Auth &amp; Admin'!$B$4:$B$203,MATCH($A56,'Auth &amp; Admin'!$A$4:$A$203,0))="Y",wAuth,0),0)</f>
        <v>0</v>
      </c>
      <c r="AA56" s="3">
        <f>IFERROR(IF(INDEX('Auth &amp; Admin'!$G$4:$G$203,MATCH($A56,'Auth &amp; Admin'!$A$4:$A$203,0))="Increasing",wDenInc,IF(INDEX('Auth &amp; Admin'!$G$4:$G$203,MATCH($A56,'Auth &amp; Admin'!$A$4:$A$203,0))="Stable",wDenStable,IF(INDEX('Auth &amp; Admin'!$G$4:$G$203,MATCH($A56,'Auth &amp; Admin'!$A$4:$A$203,0))="Decreasing",wDenDec,0))),0)</f>
        <v>0</v>
      </c>
      <c r="AB56" s="3">
        <f>IFERROR(IF(INDEX(Reimbursement!$J$4:$J$203,MATCH($A56,Reimbursement!$A$4:$A$203,0))="",0,IF(INDEX(Reimbursement!$J$4:$J$203,MATCH($A56,Reimbursement!$A$4:$A$203,0))&lt;1,wJLow,IF(INDEX(Reimbursement!$J$4:$J$203,MATCH($A56,Reimbursement!$A$4:$A$203,0))&lt;1.1,wJMed,wJGood))),0)</f>
        <v>0</v>
      </c>
    </row>
    <row r="57" spans="1:28">
      <c r="A57" s="3" t="str">
        <f t="shared" si="10"/>
        <v/>
      </c>
      <c r="B57" s="10"/>
      <c r="C57" s="10"/>
      <c r="D57" s="11"/>
      <c r="E57" s="11"/>
      <c r="F57" s="12" t="str">
        <f t="shared" si="11"/>
        <v/>
      </c>
      <c r="G57" s="10"/>
      <c r="H57" s="10"/>
      <c r="I57" s="9" t="str">
        <f t="shared" si="12"/>
        <v/>
      </c>
      <c r="J57" s="7" t="str">
        <f t="shared" ca="1" si="13"/>
        <v/>
      </c>
      <c r="K57" s="3" t="str">
        <f t="shared" ca="1" si="14"/>
        <v/>
      </c>
      <c r="L57" s="13"/>
      <c r="M57" s="10"/>
      <c r="N57" s="11"/>
      <c r="O57" s="11"/>
      <c r="P57" s="7" t="str">
        <f t="shared" si="15"/>
        <v/>
      </c>
      <c r="Q57" s="3" t="str">
        <f t="shared" si="16"/>
        <v/>
      </c>
      <c r="R57" s="10"/>
      <c r="S57" s="3">
        <f t="shared" si="17"/>
        <v>0</v>
      </c>
      <c r="T57" s="3">
        <f t="shared" si="18"/>
        <v>0</v>
      </c>
      <c r="U57" s="3">
        <f t="shared" si="19"/>
        <v>0</v>
      </c>
      <c r="V57" s="3">
        <f>IFERROR(IF(INDEX(Reimbursement!$L$4:$L$203,MATCH($A57,Reimbursement!$A$4:$A$203,0))="",wNoEsc,IF(INDEX(Reimbursement!$L$4:$L$203,MATCH($A57,Reimbursement!$A$4:$A$203,0))&lt;0.03,wEscLow,wEscGood)),0)</f>
        <v>0</v>
      </c>
      <c r="W57" s="3">
        <f>IFERROR(IF(INDEX('Timely Filing'!$D$4:$D$203,MATCH($A57,'Timely Filing'!$A$4:$A$203,0))&lt;90,wTFShort,IF(INDEX('Timely Filing'!$D$4:$D$203,MATCH($A57,'Timely Filing'!$A$4:$A$203,0))&lt;180,wTFMed,wTFGood)),0)</f>
        <v>0</v>
      </c>
      <c r="X57" s="3">
        <f>IFERROR(IF(INDEX('Timely Filing'!$E$4:$E$203,MATCH($A57,'Timely Filing'!$A$4:$A$203,0))&gt;45,wPaySlow,IF(INDEX('Timely Filing'!$E$4:$E$203,MATCH($A57,'Timely Filing'!$A$4:$A$203,0))&gt;30,wPayMed,wPayGood)),0)</f>
        <v>0</v>
      </c>
      <c r="Y57" s="3">
        <f>IFERROR(IF(INDEX('Timely Filing'!$H$4:$H$203,MATCH($A57,'Timely Filing'!$A$4:$A$203,0))&gt;24,wRecLong,IF(INDEX('Timely Filing'!$H$4:$H$203,MATCH($A57,'Timely Filing'!$A$4:$A$203,0))&gt;12,wRecMed,wRecGood)),0)</f>
        <v>0</v>
      </c>
      <c r="Z57" s="3">
        <f>IFERROR(IF(INDEX('Auth &amp; Admin'!$B$4:$B$203,MATCH($A57,'Auth &amp; Admin'!$A$4:$A$203,0))="Y",wAuth,0),0)</f>
        <v>0</v>
      </c>
      <c r="AA57" s="3">
        <f>IFERROR(IF(INDEX('Auth &amp; Admin'!$G$4:$G$203,MATCH($A57,'Auth &amp; Admin'!$A$4:$A$203,0))="Increasing",wDenInc,IF(INDEX('Auth &amp; Admin'!$G$4:$G$203,MATCH($A57,'Auth &amp; Admin'!$A$4:$A$203,0))="Stable",wDenStable,IF(INDEX('Auth &amp; Admin'!$G$4:$G$203,MATCH($A57,'Auth &amp; Admin'!$A$4:$A$203,0))="Decreasing",wDenDec,0))),0)</f>
        <v>0</v>
      </c>
      <c r="AB57" s="3">
        <f>IFERROR(IF(INDEX(Reimbursement!$J$4:$J$203,MATCH($A57,Reimbursement!$A$4:$A$203,0))="",0,IF(INDEX(Reimbursement!$J$4:$J$203,MATCH($A57,Reimbursement!$A$4:$A$203,0))&lt;1,wJLow,IF(INDEX(Reimbursement!$J$4:$J$203,MATCH($A57,Reimbursement!$A$4:$A$203,0))&lt;1.1,wJMed,wJGood))),0)</f>
        <v>0</v>
      </c>
    </row>
    <row r="58" spans="1:28">
      <c r="A58" s="3" t="str">
        <f t="shared" si="10"/>
        <v/>
      </c>
      <c r="B58" s="10"/>
      <c r="C58" s="10"/>
      <c r="D58" s="11"/>
      <c r="E58" s="11"/>
      <c r="F58" s="12" t="str">
        <f t="shared" si="11"/>
        <v/>
      </c>
      <c r="G58" s="10"/>
      <c r="H58" s="10"/>
      <c r="I58" s="9" t="str">
        <f t="shared" si="12"/>
        <v/>
      </c>
      <c r="J58" s="7" t="str">
        <f t="shared" ca="1" si="13"/>
        <v/>
      </c>
      <c r="K58" s="3" t="str">
        <f t="shared" ca="1" si="14"/>
        <v/>
      </c>
      <c r="L58" s="13"/>
      <c r="M58" s="10"/>
      <c r="N58" s="11"/>
      <c r="O58" s="11"/>
      <c r="P58" s="7" t="str">
        <f t="shared" si="15"/>
        <v/>
      </c>
      <c r="Q58" s="3" t="str">
        <f t="shared" si="16"/>
        <v/>
      </c>
      <c r="R58" s="10"/>
      <c r="S58" s="3">
        <f t="shared" si="17"/>
        <v>0</v>
      </c>
      <c r="T58" s="3">
        <f t="shared" si="18"/>
        <v>0</v>
      </c>
      <c r="U58" s="3">
        <f t="shared" si="19"/>
        <v>0</v>
      </c>
      <c r="V58" s="3">
        <f>IFERROR(IF(INDEX(Reimbursement!$L$4:$L$203,MATCH($A58,Reimbursement!$A$4:$A$203,0))="",wNoEsc,IF(INDEX(Reimbursement!$L$4:$L$203,MATCH($A58,Reimbursement!$A$4:$A$203,0))&lt;0.03,wEscLow,wEscGood)),0)</f>
        <v>0</v>
      </c>
      <c r="W58" s="3">
        <f>IFERROR(IF(INDEX('Timely Filing'!$D$4:$D$203,MATCH($A58,'Timely Filing'!$A$4:$A$203,0))&lt;90,wTFShort,IF(INDEX('Timely Filing'!$D$4:$D$203,MATCH($A58,'Timely Filing'!$A$4:$A$203,0))&lt;180,wTFMed,wTFGood)),0)</f>
        <v>0</v>
      </c>
      <c r="X58" s="3">
        <f>IFERROR(IF(INDEX('Timely Filing'!$E$4:$E$203,MATCH($A58,'Timely Filing'!$A$4:$A$203,0))&gt;45,wPaySlow,IF(INDEX('Timely Filing'!$E$4:$E$203,MATCH($A58,'Timely Filing'!$A$4:$A$203,0))&gt;30,wPayMed,wPayGood)),0)</f>
        <v>0</v>
      </c>
      <c r="Y58" s="3">
        <f>IFERROR(IF(INDEX('Timely Filing'!$H$4:$H$203,MATCH($A58,'Timely Filing'!$A$4:$A$203,0))&gt;24,wRecLong,IF(INDEX('Timely Filing'!$H$4:$H$203,MATCH($A58,'Timely Filing'!$A$4:$A$203,0))&gt;12,wRecMed,wRecGood)),0)</f>
        <v>0</v>
      </c>
      <c r="Z58" s="3">
        <f>IFERROR(IF(INDEX('Auth &amp; Admin'!$B$4:$B$203,MATCH($A58,'Auth &amp; Admin'!$A$4:$A$203,0))="Y",wAuth,0),0)</f>
        <v>0</v>
      </c>
      <c r="AA58" s="3">
        <f>IFERROR(IF(INDEX('Auth &amp; Admin'!$G$4:$G$203,MATCH($A58,'Auth &amp; Admin'!$A$4:$A$203,0))="Increasing",wDenInc,IF(INDEX('Auth &amp; Admin'!$G$4:$G$203,MATCH($A58,'Auth &amp; Admin'!$A$4:$A$203,0))="Stable",wDenStable,IF(INDEX('Auth &amp; Admin'!$G$4:$G$203,MATCH($A58,'Auth &amp; Admin'!$A$4:$A$203,0))="Decreasing",wDenDec,0))),0)</f>
        <v>0</v>
      </c>
      <c r="AB58" s="3">
        <f>IFERROR(IF(INDEX(Reimbursement!$J$4:$J$203,MATCH($A58,Reimbursement!$A$4:$A$203,0))="",0,IF(INDEX(Reimbursement!$J$4:$J$203,MATCH($A58,Reimbursement!$A$4:$A$203,0))&lt;1,wJLow,IF(INDEX(Reimbursement!$J$4:$J$203,MATCH($A58,Reimbursement!$A$4:$A$203,0))&lt;1.1,wJMed,wJGood))),0)</f>
        <v>0</v>
      </c>
    </row>
    <row r="59" spans="1:28">
      <c r="A59" s="3" t="str">
        <f t="shared" si="10"/>
        <v/>
      </c>
      <c r="B59" s="10"/>
      <c r="C59" s="10"/>
      <c r="D59" s="11"/>
      <c r="E59" s="11"/>
      <c r="F59" s="12" t="str">
        <f t="shared" si="11"/>
        <v/>
      </c>
      <c r="G59" s="10"/>
      <c r="H59" s="10"/>
      <c r="I59" s="9" t="str">
        <f t="shared" si="12"/>
        <v/>
      </c>
      <c r="J59" s="7" t="str">
        <f t="shared" ca="1" si="13"/>
        <v/>
      </c>
      <c r="K59" s="3" t="str">
        <f t="shared" ca="1" si="14"/>
        <v/>
      </c>
      <c r="L59" s="13"/>
      <c r="M59" s="10"/>
      <c r="N59" s="11"/>
      <c r="O59" s="11"/>
      <c r="P59" s="7" t="str">
        <f t="shared" si="15"/>
        <v/>
      </c>
      <c r="Q59" s="3" t="str">
        <f t="shared" si="16"/>
        <v/>
      </c>
      <c r="R59" s="10"/>
      <c r="S59" s="3">
        <f t="shared" si="17"/>
        <v>0</v>
      </c>
      <c r="T59" s="3">
        <f t="shared" si="18"/>
        <v>0</v>
      </c>
      <c r="U59" s="3">
        <f t="shared" si="19"/>
        <v>0</v>
      </c>
      <c r="V59" s="3">
        <f>IFERROR(IF(INDEX(Reimbursement!$L$4:$L$203,MATCH($A59,Reimbursement!$A$4:$A$203,0))="",wNoEsc,IF(INDEX(Reimbursement!$L$4:$L$203,MATCH($A59,Reimbursement!$A$4:$A$203,0))&lt;0.03,wEscLow,wEscGood)),0)</f>
        <v>0</v>
      </c>
      <c r="W59" s="3">
        <f>IFERROR(IF(INDEX('Timely Filing'!$D$4:$D$203,MATCH($A59,'Timely Filing'!$A$4:$A$203,0))&lt;90,wTFShort,IF(INDEX('Timely Filing'!$D$4:$D$203,MATCH($A59,'Timely Filing'!$A$4:$A$203,0))&lt;180,wTFMed,wTFGood)),0)</f>
        <v>0</v>
      </c>
      <c r="X59" s="3">
        <f>IFERROR(IF(INDEX('Timely Filing'!$E$4:$E$203,MATCH($A59,'Timely Filing'!$A$4:$A$203,0))&gt;45,wPaySlow,IF(INDEX('Timely Filing'!$E$4:$E$203,MATCH($A59,'Timely Filing'!$A$4:$A$203,0))&gt;30,wPayMed,wPayGood)),0)</f>
        <v>0</v>
      </c>
      <c r="Y59" s="3">
        <f>IFERROR(IF(INDEX('Timely Filing'!$H$4:$H$203,MATCH($A59,'Timely Filing'!$A$4:$A$203,0))&gt;24,wRecLong,IF(INDEX('Timely Filing'!$H$4:$H$203,MATCH($A59,'Timely Filing'!$A$4:$A$203,0))&gt;12,wRecMed,wRecGood)),0)</f>
        <v>0</v>
      </c>
      <c r="Z59" s="3">
        <f>IFERROR(IF(INDEX('Auth &amp; Admin'!$B$4:$B$203,MATCH($A59,'Auth &amp; Admin'!$A$4:$A$203,0))="Y",wAuth,0),0)</f>
        <v>0</v>
      </c>
      <c r="AA59" s="3">
        <f>IFERROR(IF(INDEX('Auth &amp; Admin'!$G$4:$G$203,MATCH($A59,'Auth &amp; Admin'!$A$4:$A$203,0))="Increasing",wDenInc,IF(INDEX('Auth &amp; Admin'!$G$4:$G$203,MATCH($A59,'Auth &amp; Admin'!$A$4:$A$203,0))="Stable",wDenStable,IF(INDEX('Auth &amp; Admin'!$G$4:$G$203,MATCH($A59,'Auth &amp; Admin'!$A$4:$A$203,0))="Decreasing",wDenDec,0))),0)</f>
        <v>0</v>
      </c>
      <c r="AB59" s="3">
        <f>IFERROR(IF(INDEX(Reimbursement!$J$4:$J$203,MATCH($A59,Reimbursement!$A$4:$A$203,0))="",0,IF(INDEX(Reimbursement!$J$4:$J$203,MATCH($A59,Reimbursement!$A$4:$A$203,0))&lt;1,wJLow,IF(INDEX(Reimbursement!$J$4:$J$203,MATCH($A59,Reimbursement!$A$4:$A$203,0))&lt;1.1,wJMed,wJGood))),0)</f>
        <v>0</v>
      </c>
    </row>
    <row r="60" spans="1:28">
      <c r="A60" s="3" t="str">
        <f t="shared" si="10"/>
        <v/>
      </c>
      <c r="B60" s="10"/>
      <c r="C60" s="10"/>
      <c r="D60" s="11"/>
      <c r="E60" s="11"/>
      <c r="F60" s="12" t="str">
        <f t="shared" si="11"/>
        <v/>
      </c>
      <c r="G60" s="10"/>
      <c r="H60" s="10"/>
      <c r="I60" s="9" t="str">
        <f t="shared" si="12"/>
        <v/>
      </c>
      <c r="J60" s="7" t="str">
        <f t="shared" ca="1" si="13"/>
        <v/>
      </c>
      <c r="K60" s="3" t="str">
        <f t="shared" ca="1" si="14"/>
        <v/>
      </c>
      <c r="L60" s="13"/>
      <c r="M60" s="10"/>
      <c r="N60" s="11"/>
      <c r="O60" s="11"/>
      <c r="P60" s="7" t="str">
        <f t="shared" si="15"/>
        <v/>
      </c>
      <c r="Q60" s="3" t="str">
        <f t="shared" si="16"/>
        <v/>
      </c>
      <c r="R60" s="10"/>
      <c r="S60" s="3">
        <f t="shared" si="17"/>
        <v>0</v>
      </c>
      <c r="T60" s="3">
        <f t="shared" si="18"/>
        <v>0</v>
      </c>
      <c r="U60" s="3">
        <f t="shared" si="19"/>
        <v>0</v>
      </c>
      <c r="V60" s="3">
        <f>IFERROR(IF(INDEX(Reimbursement!$L$4:$L$203,MATCH($A60,Reimbursement!$A$4:$A$203,0))="",wNoEsc,IF(INDEX(Reimbursement!$L$4:$L$203,MATCH($A60,Reimbursement!$A$4:$A$203,0))&lt;0.03,wEscLow,wEscGood)),0)</f>
        <v>0</v>
      </c>
      <c r="W60" s="3">
        <f>IFERROR(IF(INDEX('Timely Filing'!$D$4:$D$203,MATCH($A60,'Timely Filing'!$A$4:$A$203,0))&lt;90,wTFShort,IF(INDEX('Timely Filing'!$D$4:$D$203,MATCH($A60,'Timely Filing'!$A$4:$A$203,0))&lt;180,wTFMed,wTFGood)),0)</f>
        <v>0</v>
      </c>
      <c r="X60" s="3">
        <f>IFERROR(IF(INDEX('Timely Filing'!$E$4:$E$203,MATCH($A60,'Timely Filing'!$A$4:$A$203,0))&gt;45,wPaySlow,IF(INDEX('Timely Filing'!$E$4:$E$203,MATCH($A60,'Timely Filing'!$A$4:$A$203,0))&gt;30,wPayMed,wPayGood)),0)</f>
        <v>0</v>
      </c>
      <c r="Y60" s="3">
        <f>IFERROR(IF(INDEX('Timely Filing'!$H$4:$H$203,MATCH($A60,'Timely Filing'!$A$4:$A$203,0))&gt;24,wRecLong,IF(INDEX('Timely Filing'!$H$4:$H$203,MATCH($A60,'Timely Filing'!$A$4:$A$203,0))&gt;12,wRecMed,wRecGood)),0)</f>
        <v>0</v>
      </c>
      <c r="Z60" s="3">
        <f>IFERROR(IF(INDEX('Auth &amp; Admin'!$B$4:$B$203,MATCH($A60,'Auth &amp; Admin'!$A$4:$A$203,0))="Y",wAuth,0),0)</f>
        <v>0</v>
      </c>
      <c r="AA60" s="3">
        <f>IFERROR(IF(INDEX('Auth &amp; Admin'!$G$4:$G$203,MATCH($A60,'Auth &amp; Admin'!$A$4:$A$203,0))="Increasing",wDenInc,IF(INDEX('Auth &amp; Admin'!$G$4:$G$203,MATCH($A60,'Auth &amp; Admin'!$A$4:$A$203,0))="Stable",wDenStable,IF(INDEX('Auth &amp; Admin'!$G$4:$G$203,MATCH($A60,'Auth &amp; Admin'!$A$4:$A$203,0))="Decreasing",wDenDec,0))),0)</f>
        <v>0</v>
      </c>
      <c r="AB60" s="3">
        <f>IFERROR(IF(INDEX(Reimbursement!$J$4:$J$203,MATCH($A60,Reimbursement!$A$4:$A$203,0))="",0,IF(INDEX(Reimbursement!$J$4:$J$203,MATCH($A60,Reimbursement!$A$4:$A$203,0))&lt;1,wJLow,IF(INDEX(Reimbursement!$J$4:$J$203,MATCH($A60,Reimbursement!$A$4:$A$203,0))&lt;1.1,wJMed,wJGood))),0)</f>
        <v>0</v>
      </c>
    </row>
    <row r="61" spans="1:28">
      <c r="A61" s="3" t="str">
        <f t="shared" si="10"/>
        <v/>
      </c>
      <c r="B61" s="10"/>
      <c r="C61" s="10"/>
      <c r="D61" s="11"/>
      <c r="E61" s="11"/>
      <c r="F61" s="12" t="str">
        <f t="shared" si="11"/>
        <v/>
      </c>
      <c r="G61" s="10"/>
      <c r="H61" s="10"/>
      <c r="I61" s="9" t="str">
        <f t="shared" si="12"/>
        <v/>
      </c>
      <c r="J61" s="7" t="str">
        <f t="shared" ca="1" si="13"/>
        <v/>
      </c>
      <c r="K61" s="3" t="str">
        <f t="shared" ca="1" si="14"/>
        <v/>
      </c>
      <c r="L61" s="13"/>
      <c r="M61" s="10"/>
      <c r="N61" s="11"/>
      <c r="O61" s="11"/>
      <c r="P61" s="7" t="str">
        <f t="shared" si="15"/>
        <v/>
      </c>
      <c r="Q61" s="3" t="str">
        <f t="shared" si="16"/>
        <v/>
      </c>
      <c r="R61" s="10"/>
      <c r="S61" s="3">
        <f t="shared" si="17"/>
        <v>0</v>
      </c>
      <c r="T61" s="3">
        <f t="shared" si="18"/>
        <v>0</v>
      </c>
      <c r="U61" s="3">
        <f t="shared" si="19"/>
        <v>0</v>
      </c>
      <c r="V61" s="3">
        <f>IFERROR(IF(INDEX(Reimbursement!$L$4:$L$203,MATCH($A61,Reimbursement!$A$4:$A$203,0))="",wNoEsc,IF(INDEX(Reimbursement!$L$4:$L$203,MATCH($A61,Reimbursement!$A$4:$A$203,0))&lt;0.03,wEscLow,wEscGood)),0)</f>
        <v>0</v>
      </c>
      <c r="W61" s="3">
        <f>IFERROR(IF(INDEX('Timely Filing'!$D$4:$D$203,MATCH($A61,'Timely Filing'!$A$4:$A$203,0))&lt;90,wTFShort,IF(INDEX('Timely Filing'!$D$4:$D$203,MATCH($A61,'Timely Filing'!$A$4:$A$203,0))&lt;180,wTFMed,wTFGood)),0)</f>
        <v>0</v>
      </c>
      <c r="X61" s="3">
        <f>IFERROR(IF(INDEX('Timely Filing'!$E$4:$E$203,MATCH($A61,'Timely Filing'!$A$4:$A$203,0))&gt;45,wPaySlow,IF(INDEX('Timely Filing'!$E$4:$E$203,MATCH($A61,'Timely Filing'!$A$4:$A$203,0))&gt;30,wPayMed,wPayGood)),0)</f>
        <v>0</v>
      </c>
      <c r="Y61" s="3">
        <f>IFERROR(IF(INDEX('Timely Filing'!$H$4:$H$203,MATCH($A61,'Timely Filing'!$A$4:$A$203,0))&gt;24,wRecLong,IF(INDEX('Timely Filing'!$H$4:$H$203,MATCH($A61,'Timely Filing'!$A$4:$A$203,0))&gt;12,wRecMed,wRecGood)),0)</f>
        <v>0</v>
      </c>
      <c r="Z61" s="3">
        <f>IFERROR(IF(INDEX('Auth &amp; Admin'!$B$4:$B$203,MATCH($A61,'Auth &amp; Admin'!$A$4:$A$203,0))="Y",wAuth,0),0)</f>
        <v>0</v>
      </c>
      <c r="AA61" s="3">
        <f>IFERROR(IF(INDEX('Auth &amp; Admin'!$G$4:$G$203,MATCH($A61,'Auth &amp; Admin'!$A$4:$A$203,0))="Increasing",wDenInc,IF(INDEX('Auth &amp; Admin'!$G$4:$G$203,MATCH($A61,'Auth &amp; Admin'!$A$4:$A$203,0))="Stable",wDenStable,IF(INDEX('Auth &amp; Admin'!$G$4:$G$203,MATCH($A61,'Auth &amp; Admin'!$A$4:$A$203,0))="Decreasing",wDenDec,0))),0)</f>
        <v>0</v>
      </c>
      <c r="AB61" s="3">
        <f>IFERROR(IF(INDEX(Reimbursement!$J$4:$J$203,MATCH($A61,Reimbursement!$A$4:$A$203,0))="",0,IF(INDEX(Reimbursement!$J$4:$J$203,MATCH($A61,Reimbursement!$A$4:$A$203,0))&lt;1,wJLow,IF(INDEX(Reimbursement!$J$4:$J$203,MATCH($A61,Reimbursement!$A$4:$A$203,0))&lt;1.1,wJMed,wJGood))),0)</f>
        <v>0</v>
      </c>
    </row>
    <row r="62" spans="1:28">
      <c r="A62" s="3" t="str">
        <f t="shared" si="10"/>
        <v/>
      </c>
      <c r="B62" s="10"/>
      <c r="C62" s="10"/>
      <c r="D62" s="11"/>
      <c r="E62" s="11"/>
      <c r="F62" s="12" t="str">
        <f t="shared" si="11"/>
        <v/>
      </c>
      <c r="G62" s="10"/>
      <c r="H62" s="10"/>
      <c r="I62" s="9" t="str">
        <f t="shared" si="12"/>
        <v/>
      </c>
      <c r="J62" s="7" t="str">
        <f t="shared" ca="1" si="13"/>
        <v/>
      </c>
      <c r="K62" s="3" t="str">
        <f t="shared" ca="1" si="14"/>
        <v/>
      </c>
      <c r="L62" s="13"/>
      <c r="M62" s="10"/>
      <c r="N62" s="11"/>
      <c r="O62" s="11"/>
      <c r="P62" s="7" t="str">
        <f t="shared" si="15"/>
        <v/>
      </c>
      <c r="Q62" s="3" t="str">
        <f t="shared" si="16"/>
        <v/>
      </c>
      <c r="R62" s="10"/>
      <c r="S62" s="3">
        <f t="shared" si="17"/>
        <v>0</v>
      </c>
      <c r="T62" s="3">
        <f t="shared" si="18"/>
        <v>0</v>
      </c>
      <c r="U62" s="3">
        <f t="shared" si="19"/>
        <v>0</v>
      </c>
      <c r="V62" s="3">
        <f>IFERROR(IF(INDEX(Reimbursement!$L$4:$L$203,MATCH($A62,Reimbursement!$A$4:$A$203,0))="",wNoEsc,IF(INDEX(Reimbursement!$L$4:$L$203,MATCH($A62,Reimbursement!$A$4:$A$203,0))&lt;0.03,wEscLow,wEscGood)),0)</f>
        <v>0</v>
      </c>
      <c r="W62" s="3">
        <f>IFERROR(IF(INDEX('Timely Filing'!$D$4:$D$203,MATCH($A62,'Timely Filing'!$A$4:$A$203,0))&lt;90,wTFShort,IF(INDEX('Timely Filing'!$D$4:$D$203,MATCH($A62,'Timely Filing'!$A$4:$A$203,0))&lt;180,wTFMed,wTFGood)),0)</f>
        <v>0</v>
      </c>
      <c r="X62" s="3">
        <f>IFERROR(IF(INDEX('Timely Filing'!$E$4:$E$203,MATCH($A62,'Timely Filing'!$A$4:$A$203,0))&gt;45,wPaySlow,IF(INDEX('Timely Filing'!$E$4:$E$203,MATCH($A62,'Timely Filing'!$A$4:$A$203,0))&gt;30,wPayMed,wPayGood)),0)</f>
        <v>0</v>
      </c>
      <c r="Y62" s="3">
        <f>IFERROR(IF(INDEX('Timely Filing'!$H$4:$H$203,MATCH($A62,'Timely Filing'!$A$4:$A$203,0))&gt;24,wRecLong,IF(INDEX('Timely Filing'!$H$4:$H$203,MATCH($A62,'Timely Filing'!$A$4:$A$203,0))&gt;12,wRecMed,wRecGood)),0)</f>
        <v>0</v>
      </c>
      <c r="Z62" s="3">
        <f>IFERROR(IF(INDEX('Auth &amp; Admin'!$B$4:$B$203,MATCH($A62,'Auth &amp; Admin'!$A$4:$A$203,0))="Y",wAuth,0),0)</f>
        <v>0</v>
      </c>
      <c r="AA62" s="3">
        <f>IFERROR(IF(INDEX('Auth &amp; Admin'!$G$4:$G$203,MATCH($A62,'Auth &amp; Admin'!$A$4:$A$203,0))="Increasing",wDenInc,IF(INDEX('Auth &amp; Admin'!$G$4:$G$203,MATCH($A62,'Auth &amp; Admin'!$A$4:$A$203,0))="Stable",wDenStable,IF(INDEX('Auth &amp; Admin'!$G$4:$G$203,MATCH($A62,'Auth &amp; Admin'!$A$4:$A$203,0))="Decreasing",wDenDec,0))),0)</f>
        <v>0</v>
      </c>
      <c r="AB62" s="3">
        <f>IFERROR(IF(INDEX(Reimbursement!$J$4:$J$203,MATCH($A62,Reimbursement!$A$4:$A$203,0))="",0,IF(INDEX(Reimbursement!$J$4:$J$203,MATCH($A62,Reimbursement!$A$4:$A$203,0))&lt;1,wJLow,IF(INDEX(Reimbursement!$J$4:$J$203,MATCH($A62,Reimbursement!$A$4:$A$203,0))&lt;1.1,wJMed,wJGood))),0)</f>
        <v>0</v>
      </c>
    </row>
    <row r="63" spans="1:28">
      <c r="A63" s="3" t="str">
        <f t="shared" si="10"/>
        <v/>
      </c>
      <c r="B63" s="10"/>
      <c r="C63" s="10"/>
      <c r="D63" s="11"/>
      <c r="E63" s="11"/>
      <c r="F63" s="12" t="str">
        <f t="shared" si="11"/>
        <v/>
      </c>
      <c r="G63" s="10"/>
      <c r="H63" s="10"/>
      <c r="I63" s="9" t="str">
        <f t="shared" si="12"/>
        <v/>
      </c>
      <c r="J63" s="7" t="str">
        <f t="shared" ca="1" si="13"/>
        <v/>
      </c>
      <c r="K63" s="3" t="str">
        <f t="shared" ca="1" si="14"/>
        <v/>
      </c>
      <c r="L63" s="13"/>
      <c r="M63" s="10"/>
      <c r="N63" s="11"/>
      <c r="O63" s="11"/>
      <c r="P63" s="7" t="str">
        <f t="shared" si="15"/>
        <v/>
      </c>
      <c r="Q63" s="3" t="str">
        <f t="shared" si="16"/>
        <v/>
      </c>
      <c r="R63" s="10"/>
      <c r="S63" s="3">
        <f t="shared" si="17"/>
        <v>0</v>
      </c>
      <c r="T63" s="3">
        <f t="shared" si="18"/>
        <v>0</v>
      </c>
      <c r="U63" s="3">
        <f t="shared" si="19"/>
        <v>0</v>
      </c>
      <c r="V63" s="3">
        <f>IFERROR(IF(INDEX(Reimbursement!$L$4:$L$203,MATCH($A63,Reimbursement!$A$4:$A$203,0))="",wNoEsc,IF(INDEX(Reimbursement!$L$4:$L$203,MATCH($A63,Reimbursement!$A$4:$A$203,0))&lt;0.03,wEscLow,wEscGood)),0)</f>
        <v>0</v>
      </c>
      <c r="W63" s="3">
        <f>IFERROR(IF(INDEX('Timely Filing'!$D$4:$D$203,MATCH($A63,'Timely Filing'!$A$4:$A$203,0))&lt;90,wTFShort,IF(INDEX('Timely Filing'!$D$4:$D$203,MATCH($A63,'Timely Filing'!$A$4:$A$203,0))&lt;180,wTFMed,wTFGood)),0)</f>
        <v>0</v>
      </c>
      <c r="X63" s="3">
        <f>IFERROR(IF(INDEX('Timely Filing'!$E$4:$E$203,MATCH($A63,'Timely Filing'!$A$4:$A$203,0))&gt;45,wPaySlow,IF(INDEX('Timely Filing'!$E$4:$E$203,MATCH($A63,'Timely Filing'!$A$4:$A$203,0))&gt;30,wPayMed,wPayGood)),0)</f>
        <v>0</v>
      </c>
      <c r="Y63" s="3">
        <f>IFERROR(IF(INDEX('Timely Filing'!$H$4:$H$203,MATCH($A63,'Timely Filing'!$A$4:$A$203,0))&gt;24,wRecLong,IF(INDEX('Timely Filing'!$H$4:$H$203,MATCH($A63,'Timely Filing'!$A$4:$A$203,0))&gt;12,wRecMed,wRecGood)),0)</f>
        <v>0</v>
      </c>
      <c r="Z63" s="3">
        <f>IFERROR(IF(INDEX('Auth &amp; Admin'!$B$4:$B$203,MATCH($A63,'Auth &amp; Admin'!$A$4:$A$203,0))="Y",wAuth,0),0)</f>
        <v>0</v>
      </c>
      <c r="AA63" s="3">
        <f>IFERROR(IF(INDEX('Auth &amp; Admin'!$G$4:$G$203,MATCH($A63,'Auth &amp; Admin'!$A$4:$A$203,0))="Increasing",wDenInc,IF(INDEX('Auth &amp; Admin'!$G$4:$G$203,MATCH($A63,'Auth &amp; Admin'!$A$4:$A$203,0))="Stable",wDenStable,IF(INDEX('Auth &amp; Admin'!$G$4:$G$203,MATCH($A63,'Auth &amp; Admin'!$A$4:$A$203,0))="Decreasing",wDenDec,0))),0)</f>
        <v>0</v>
      </c>
      <c r="AB63" s="3">
        <f>IFERROR(IF(INDEX(Reimbursement!$J$4:$J$203,MATCH($A63,Reimbursement!$A$4:$A$203,0))="",0,IF(INDEX(Reimbursement!$J$4:$J$203,MATCH($A63,Reimbursement!$A$4:$A$203,0))&lt;1,wJLow,IF(INDEX(Reimbursement!$J$4:$J$203,MATCH($A63,Reimbursement!$A$4:$A$203,0))&lt;1.1,wJMed,wJGood))),0)</f>
        <v>0</v>
      </c>
    </row>
    <row r="64" spans="1:28">
      <c r="A64" s="3" t="str">
        <f t="shared" si="10"/>
        <v/>
      </c>
      <c r="B64" s="10"/>
      <c r="C64" s="10"/>
      <c r="D64" s="11"/>
      <c r="E64" s="11"/>
      <c r="F64" s="12" t="str">
        <f t="shared" si="11"/>
        <v/>
      </c>
      <c r="G64" s="10"/>
      <c r="H64" s="10"/>
      <c r="I64" s="9" t="str">
        <f t="shared" si="12"/>
        <v/>
      </c>
      <c r="J64" s="7" t="str">
        <f t="shared" ca="1" si="13"/>
        <v/>
      </c>
      <c r="K64" s="3" t="str">
        <f t="shared" ca="1" si="14"/>
        <v/>
      </c>
      <c r="L64" s="13"/>
      <c r="M64" s="10"/>
      <c r="N64" s="11"/>
      <c r="O64" s="11"/>
      <c r="P64" s="7" t="str">
        <f t="shared" si="15"/>
        <v/>
      </c>
      <c r="Q64" s="3" t="str">
        <f t="shared" si="16"/>
        <v/>
      </c>
      <c r="R64" s="10"/>
      <c r="S64" s="3">
        <f t="shared" si="17"/>
        <v>0</v>
      </c>
      <c r="T64" s="3">
        <f t="shared" si="18"/>
        <v>0</v>
      </c>
      <c r="U64" s="3">
        <f t="shared" si="19"/>
        <v>0</v>
      </c>
      <c r="V64" s="3">
        <f>IFERROR(IF(INDEX(Reimbursement!$L$4:$L$203,MATCH($A64,Reimbursement!$A$4:$A$203,0))="",wNoEsc,IF(INDEX(Reimbursement!$L$4:$L$203,MATCH($A64,Reimbursement!$A$4:$A$203,0))&lt;0.03,wEscLow,wEscGood)),0)</f>
        <v>0</v>
      </c>
      <c r="W64" s="3">
        <f>IFERROR(IF(INDEX('Timely Filing'!$D$4:$D$203,MATCH($A64,'Timely Filing'!$A$4:$A$203,0))&lt;90,wTFShort,IF(INDEX('Timely Filing'!$D$4:$D$203,MATCH($A64,'Timely Filing'!$A$4:$A$203,0))&lt;180,wTFMed,wTFGood)),0)</f>
        <v>0</v>
      </c>
      <c r="X64" s="3">
        <f>IFERROR(IF(INDEX('Timely Filing'!$E$4:$E$203,MATCH($A64,'Timely Filing'!$A$4:$A$203,0))&gt;45,wPaySlow,IF(INDEX('Timely Filing'!$E$4:$E$203,MATCH($A64,'Timely Filing'!$A$4:$A$203,0))&gt;30,wPayMed,wPayGood)),0)</f>
        <v>0</v>
      </c>
      <c r="Y64" s="3">
        <f>IFERROR(IF(INDEX('Timely Filing'!$H$4:$H$203,MATCH($A64,'Timely Filing'!$A$4:$A$203,0))&gt;24,wRecLong,IF(INDEX('Timely Filing'!$H$4:$H$203,MATCH($A64,'Timely Filing'!$A$4:$A$203,0))&gt;12,wRecMed,wRecGood)),0)</f>
        <v>0</v>
      </c>
      <c r="Z64" s="3">
        <f>IFERROR(IF(INDEX('Auth &amp; Admin'!$B$4:$B$203,MATCH($A64,'Auth &amp; Admin'!$A$4:$A$203,0))="Y",wAuth,0),0)</f>
        <v>0</v>
      </c>
      <c r="AA64" s="3">
        <f>IFERROR(IF(INDEX('Auth &amp; Admin'!$G$4:$G$203,MATCH($A64,'Auth &amp; Admin'!$A$4:$A$203,0))="Increasing",wDenInc,IF(INDEX('Auth &amp; Admin'!$G$4:$G$203,MATCH($A64,'Auth &amp; Admin'!$A$4:$A$203,0))="Stable",wDenStable,IF(INDEX('Auth &amp; Admin'!$G$4:$G$203,MATCH($A64,'Auth &amp; Admin'!$A$4:$A$203,0))="Decreasing",wDenDec,0))),0)</f>
        <v>0</v>
      </c>
      <c r="AB64" s="3">
        <f>IFERROR(IF(INDEX(Reimbursement!$J$4:$J$203,MATCH($A64,Reimbursement!$A$4:$A$203,0))="",0,IF(INDEX(Reimbursement!$J$4:$J$203,MATCH($A64,Reimbursement!$A$4:$A$203,0))&lt;1,wJLow,IF(INDEX(Reimbursement!$J$4:$J$203,MATCH($A64,Reimbursement!$A$4:$A$203,0))&lt;1.1,wJMed,wJGood))),0)</f>
        <v>0</v>
      </c>
    </row>
    <row r="65" spans="1:28">
      <c r="A65" s="3" t="str">
        <f t="shared" si="10"/>
        <v/>
      </c>
      <c r="B65" s="10"/>
      <c r="C65" s="10"/>
      <c r="D65" s="11"/>
      <c r="E65" s="11"/>
      <c r="F65" s="12" t="str">
        <f t="shared" si="11"/>
        <v/>
      </c>
      <c r="G65" s="10"/>
      <c r="H65" s="10"/>
      <c r="I65" s="9" t="str">
        <f t="shared" si="12"/>
        <v/>
      </c>
      <c r="J65" s="7" t="str">
        <f t="shared" ca="1" si="13"/>
        <v/>
      </c>
      <c r="K65" s="3" t="str">
        <f t="shared" ca="1" si="14"/>
        <v/>
      </c>
      <c r="L65" s="13"/>
      <c r="M65" s="10"/>
      <c r="N65" s="11"/>
      <c r="O65" s="11"/>
      <c r="P65" s="7" t="str">
        <f t="shared" si="15"/>
        <v/>
      </c>
      <c r="Q65" s="3" t="str">
        <f t="shared" si="16"/>
        <v/>
      </c>
      <c r="R65" s="10"/>
      <c r="S65" s="3">
        <f t="shared" si="17"/>
        <v>0</v>
      </c>
      <c r="T65" s="3">
        <f t="shared" si="18"/>
        <v>0</v>
      </c>
      <c r="U65" s="3">
        <f t="shared" si="19"/>
        <v>0</v>
      </c>
      <c r="V65" s="3">
        <f>IFERROR(IF(INDEX(Reimbursement!$L$4:$L$203,MATCH($A65,Reimbursement!$A$4:$A$203,0))="",wNoEsc,IF(INDEX(Reimbursement!$L$4:$L$203,MATCH($A65,Reimbursement!$A$4:$A$203,0))&lt;0.03,wEscLow,wEscGood)),0)</f>
        <v>0</v>
      </c>
      <c r="W65" s="3">
        <f>IFERROR(IF(INDEX('Timely Filing'!$D$4:$D$203,MATCH($A65,'Timely Filing'!$A$4:$A$203,0))&lt;90,wTFShort,IF(INDEX('Timely Filing'!$D$4:$D$203,MATCH($A65,'Timely Filing'!$A$4:$A$203,0))&lt;180,wTFMed,wTFGood)),0)</f>
        <v>0</v>
      </c>
      <c r="X65" s="3">
        <f>IFERROR(IF(INDEX('Timely Filing'!$E$4:$E$203,MATCH($A65,'Timely Filing'!$A$4:$A$203,0))&gt;45,wPaySlow,IF(INDEX('Timely Filing'!$E$4:$E$203,MATCH($A65,'Timely Filing'!$A$4:$A$203,0))&gt;30,wPayMed,wPayGood)),0)</f>
        <v>0</v>
      </c>
      <c r="Y65" s="3">
        <f>IFERROR(IF(INDEX('Timely Filing'!$H$4:$H$203,MATCH($A65,'Timely Filing'!$A$4:$A$203,0))&gt;24,wRecLong,IF(INDEX('Timely Filing'!$H$4:$H$203,MATCH($A65,'Timely Filing'!$A$4:$A$203,0))&gt;12,wRecMed,wRecGood)),0)</f>
        <v>0</v>
      </c>
      <c r="Z65" s="3">
        <f>IFERROR(IF(INDEX('Auth &amp; Admin'!$B$4:$B$203,MATCH($A65,'Auth &amp; Admin'!$A$4:$A$203,0))="Y",wAuth,0),0)</f>
        <v>0</v>
      </c>
      <c r="AA65" s="3">
        <f>IFERROR(IF(INDEX('Auth &amp; Admin'!$G$4:$G$203,MATCH($A65,'Auth &amp; Admin'!$A$4:$A$203,0))="Increasing",wDenInc,IF(INDEX('Auth &amp; Admin'!$G$4:$G$203,MATCH($A65,'Auth &amp; Admin'!$A$4:$A$203,0))="Stable",wDenStable,IF(INDEX('Auth &amp; Admin'!$G$4:$G$203,MATCH($A65,'Auth &amp; Admin'!$A$4:$A$203,0))="Decreasing",wDenDec,0))),0)</f>
        <v>0</v>
      </c>
      <c r="AB65" s="3">
        <f>IFERROR(IF(INDEX(Reimbursement!$J$4:$J$203,MATCH($A65,Reimbursement!$A$4:$A$203,0))="",0,IF(INDEX(Reimbursement!$J$4:$J$203,MATCH($A65,Reimbursement!$A$4:$A$203,0))&lt;1,wJLow,IF(INDEX(Reimbursement!$J$4:$J$203,MATCH($A65,Reimbursement!$A$4:$A$203,0))&lt;1.1,wJMed,wJGood))),0)</f>
        <v>0</v>
      </c>
    </row>
    <row r="66" spans="1:28">
      <c r="A66" s="3" t="str">
        <f t="shared" si="10"/>
        <v/>
      </c>
      <c r="B66" s="10"/>
      <c r="C66" s="10"/>
      <c r="D66" s="11"/>
      <c r="E66" s="11"/>
      <c r="F66" s="12" t="str">
        <f t="shared" si="11"/>
        <v/>
      </c>
      <c r="G66" s="10"/>
      <c r="H66" s="10"/>
      <c r="I66" s="9" t="str">
        <f t="shared" si="12"/>
        <v/>
      </c>
      <c r="J66" s="7" t="str">
        <f t="shared" ca="1" si="13"/>
        <v/>
      </c>
      <c r="K66" s="3" t="str">
        <f t="shared" ca="1" si="14"/>
        <v/>
      </c>
      <c r="L66" s="13"/>
      <c r="M66" s="10"/>
      <c r="N66" s="11"/>
      <c r="O66" s="11"/>
      <c r="P66" s="7" t="str">
        <f t="shared" si="15"/>
        <v/>
      </c>
      <c r="Q66" s="3" t="str">
        <f t="shared" si="16"/>
        <v/>
      </c>
      <c r="R66" s="10"/>
      <c r="S66" s="3">
        <f t="shared" si="17"/>
        <v>0</v>
      </c>
      <c r="T66" s="3">
        <f t="shared" si="18"/>
        <v>0</v>
      </c>
      <c r="U66" s="3">
        <f t="shared" si="19"/>
        <v>0</v>
      </c>
      <c r="V66" s="3">
        <f>IFERROR(IF(INDEX(Reimbursement!$L$4:$L$203,MATCH($A66,Reimbursement!$A$4:$A$203,0))="",wNoEsc,IF(INDEX(Reimbursement!$L$4:$L$203,MATCH($A66,Reimbursement!$A$4:$A$203,0))&lt;0.03,wEscLow,wEscGood)),0)</f>
        <v>0</v>
      </c>
      <c r="W66" s="3">
        <f>IFERROR(IF(INDEX('Timely Filing'!$D$4:$D$203,MATCH($A66,'Timely Filing'!$A$4:$A$203,0))&lt;90,wTFShort,IF(INDEX('Timely Filing'!$D$4:$D$203,MATCH($A66,'Timely Filing'!$A$4:$A$203,0))&lt;180,wTFMed,wTFGood)),0)</f>
        <v>0</v>
      </c>
      <c r="X66" s="3">
        <f>IFERROR(IF(INDEX('Timely Filing'!$E$4:$E$203,MATCH($A66,'Timely Filing'!$A$4:$A$203,0))&gt;45,wPaySlow,IF(INDEX('Timely Filing'!$E$4:$E$203,MATCH($A66,'Timely Filing'!$A$4:$A$203,0))&gt;30,wPayMed,wPayGood)),0)</f>
        <v>0</v>
      </c>
      <c r="Y66" s="3">
        <f>IFERROR(IF(INDEX('Timely Filing'!$H$4:$H$203,MATCH($A66,'Timely Filing'!$A$4:$A$203,0))&gt;24,wRecLong,IF(INDEX('Timely Filing'!$H$4:$H$203,MATCH($A66,'Timely Filing'!$A$4:$A$203,0))&gt;12,wRecMed,wRecGood)),0)</f>
        <v>0</v>
      </c>
      <c r="Z66" s="3">
        <f>IFERROR(IF(INDEX('Auth &amp; Admin'!$B$4:$B$203,MATCH($A66,'Auth &amp; Admin'!$A$4:$A$203,0))="Y",wAuth,0),0)</f>
        <v>0</v>
      </c>
      <c r="AA66" s="3">
        <f>IFERROR(IF(INDEX('Auth &amp; Admin'!$G$4:$G$203,MATCH($A66,'Auth &amp; Admin'!$A$4:$A$203,0))="Increasing",wDenInc,IF(INDEX('Auth &amp; Admin'!$G$4:$G$203,MATCH($A66,'Auth &amp; Admin'!$A$4:$A$203,0))="Stable",wDenStable,IF(INDEX('Auth &amp; Admin'!$G$4:$G$203,MATCH($A66,'Auth &amp; Admin'!$A$4:$A$203,0))="Decreasing",wDenDec,0))),0)</f>
        <v>0</v>
      </c>
      <c r="AB66" s="3">
        <f>IFERROR(IF(INDEX(Reimbursement!$J$4:$J$203,MATCH($A66,Reimbursement!$A$4:$A$203,0))="",0,IF(INDEX(Reimbursement!$J$4:$J$203,MATCH($A66,Reimbursement!$A$4:$A$203,0))&lt;1,wJLow,IF(INDEX(Reimbursement!$J$4:$J$203,MATCH($A66,Reimbursement!$A$4:$A$203,0))&lt;1.1,wJMed,wJGood))),0)</f>
        <v>0</v>
      </c>
    </row>
    <row r="67" spans="1:28">
      <c r="A67" s="3" t="str">
        <f t="shared" si="10"/>
        <v/>
      </c>
      <c r="B67" s="10"/>
      <c r="C67" s="10"/>
      <c r="D67" s="11"/>
      <c r="E67" s="11"/>
      <c r="F67" s="12" t="str">
        <f t="shared" si="11"/>
        <v/>
      </c>
      <c r="G67" s="10"/>
      <c r="H67" s="10"/>
      <c r="I67" s="9" t="str">
        <f t="shared" si="12"/>
        <v/>
      </c>
      <c r="J67" s="7" t="str">
        <f t="shared" ca="1" si="13"/>
        <v/>
      </c>
      <c r="K67" s="3" t="str">
        <f t="shared" ca="1" si="14"/>
        <v/>
      </c>
      <c r="L67" s="13"/>
      <c r="M67" s="10"/>
      <c r="N67" s="11"/>
      <c r="O67" s="11"/>
      <c r="P67" s="7" t="str">
        <f t="shared" si="15"/>
        <v/>
      </c>
      <c r="Q67" s="3" t="str">
        <f t="shared" si="16"/>
        <v/>
      </c>
      <c r="R67" s="10"/>
      <c r="S67" s="3">
        <f t="shared" si="17"/>
        <v>0</v>
      </c>
      <c r="T67" s="3">
        <f t="shared" si="18"/>
        <v>0</v>
      </c>
      <c r="U67" s="3">
        <f t="shared" si="19"/>
        <v>0</v>
      </c>
      <c r="V67" s="3">
        <f>IFERROR(IF(INDEX(Reimbursement!$L$4:$L$203,MATCH($A67,Reimbursement!$A$4:$A$203,0))="",wNoEsc,IF(INDEX(Reimbursement!$L$4:$L$203,MATCH($A67,Reimbursement!$A$4:$A$203,0))&lt;0.03,wEscLow,wEscGood)),0)</f>
        <v>0</v>
      </c>
      <c r="W67" s="3">
        <f>IFERROR(IF(INDEX('Timely Filing'!$D$4:$D$203,MATCH($A67,'Timely Filing'!$A$4:$A$203,0))&lt;90,wTFShort,IF(INDEX('Timely Filing'!$D$4:$D$203,MATCH($A67,'Timely Filing'!$A$4:$A$203,0))&lt;180,wTFMed,wTFGood)),0)</f>
        <v>0</v>
      </c>
      <c r="X67" s="3">
        <f>IFERROR(IF(INDEX('Timely Filing'!$E$4:$E$203,MATCH($A67,'Timely Filing'!$A$4:$A$203,0))&gt;45,wPaySlow,IF(INDEX('Timely Filing'!$E$4:$E$203,MATCH($A67,'Timely Filing'!$A$4:$A$203,0))&gt;30,wPayMed,wPayGood)),0)</f>
        <v>0</v>
      </c>
      <c r="Y67" s="3">
        <f>IFERROR(IF(INDEX('Timely Filing'!$H$4:$H$203,MATCH($A67,'Timely Filing'!$A$4:$A$203,0))&gt;24,wRecLong,IF(INDEX('Timely Filing'!$H$4:$H$203,MATCH($A67,'Timely Filing'!$A$4:$A$203,0))&gt;12,wRecMed,wRecGood)),0)</f>
        <v>0</v>
      </c>
      <c r="Z67" s="3">
        <f>IFERROR(IF(INDEX('Auth &amp; Admin'!$B$4:$B$203,MATCH($A67,'Auth &amp; Admin'!$A$4:$A$203,0))="Y",wAuth,0),0)</f>
        <v>0</v>
      </c>
      <c r="AA67" s="3">
        <f>IFERROR(IF(INDEX('Auth &amp; Admin'!$G$4:$G$203,MATCH($A67,'Auth &amp; Admin'!$A$4:$A$203,0))="Increasing",wDenInc,IF(INDEX('Auth &amp; Admin'!$G$4:$G$203,MATCH($A67,'Auth &amp; Admin'!$A$4:$A$203,0))="Stable",wDenStable,IF(INDEX('Auth &amp; Admin'!$G$4:$G$203,MATCH($A67,'Auth &amp; Admin'!$A$4:$A$203,0))="Decreasing",wDenDec,0))),0)</f>
        <v>0</v>
      </c>
      <c r="AB67" s="3">
        <f>IFERROR(IF(INDEX(Reimbursement!$J$4:$J$203,MATCH($A67,Reimbursement!$A$4:$A$203,0))="",0,IF(INDEX(Reimbursement!$J$4:$J$203,MATCH($A67,Reimbursement!$A$4:$A$203,0))&lt;1,wJLow,IF(INDEX(Reimbursement!$J$4:$J$203,MATCH($A67,Reimbursement!$A$4:$A$203,0))&lt;1.1,wJMed,wJGood))),0)</f>
        <v>0</v>
      </c>
    </row>
    <row r="68" spans="1:28">
      <c r="A68" s="3" t="str">
        <f t="shared" ref="A68:A99" si="20">IF(B68="","",B68&amp;" - "&amp;C68)</f>
        <v/>
      </c>
      <c r="B68" s="10"/>
      <c r="C68" s="10"/>
      <c r="D68" s="11"/>
      <c r="E68" s="11"/>
      <c r="F68" s="12" t="str">
        <f t="shared" ref="F68:F99" si="21">IF(OR(D68="",E68=""),"",ROUND((E68-D68)/365,1))</f>
        <v/>
      </c>
      <c r="G68" s="10"/>
      <c r="H68" s="10"/>
      <c r="I68" s="9" t="str">
        <f t="shared" ref="I68:I99" si="22">IF(OR(E68="",H68=""),"",E68-H68)</f>
        <v/>
      </c>
      <c r="J68" s="7" t="str">
        <f t="shared" ref="J68:J99" ca="1" si="23">IF(I68="","",I68-TODAY())</f>
        <v/>
      </c>
      <c r="K68" s="3" t="str">
        <f t="shared" ref="K68:K99" ca="1" si="24">IF(J68="","",IF(J68&lt;0,"OVERDUE",IF(J68&lt;=thDueSoon,"DUE ≤30 DAYS",IF(J68&lt;=thDue90,"DUE ≤90 DAYS","OK"))))</f>
        <v/>
      </c>
      <c r="L68" s="13"/>
      <c r="M68" s="10"/>
      <c r="N68" s="11"/>
      <c r="O68" s="11"/>
      <c r="P68" s="7" t="str">
        <f t="shared" ref="P68:P99" si="25">IF(B68="","",SUM(S68:AB68))</f>
        <v/>
      </c>
      <c r="Q68" s="3" t="str">
        <f t="shared" ref="Q68:Q99" si="26">IF(P68="","",IF(P68&gt;=thHigh,"High",IF(P68&gt;=thMed,"Medium","Low")))</f>
        <v/>
      </c>
      <c r="R68" s="10"/>
      <c r="S68" s="3">
        <f t="shared" ref="S68:S99" si="27">IF(M68="Y",wHighRisk,0)</f>
        <v>0</v>
      </c>
      <c r="T68" s="3">
        <f t="shared" ref="T68:T99" si="28">IF(G68="Y",wAutoRenew,0)</f>
        <v>0</v>
      </c>
      <c r="U68" s="3">
        <f t="shared" ref="U68:U99" si="29">IF(H68="",0,IF(H68&gt;=180,wNotice180,IF(H68&gt;=90,wNotice90,wNoticeShort)))</f>
        <v>0</v>
      </c>
      <c r="V68" s="3">
        <f>IFERROR(IF(INDEX(Reimbursement!$L$4:$L$203,MATCH($A68,Reimbursement!$A$4:$A$203,0))="",wNoEsc,IF(INDEX(Reimbursement!$L$4:$L$203,MATCH($A68,Reimbursement!$A$4:$A$203,0))&lt;0.03,wEscLow,wEscGood)),0)</f>
        <v>0</v>
      </c>
      <c r="W68" s="3">
        <f>IFERROR(IF(INDEX('Timely Filing'!$D$4:$D$203,MATCH($A68,'Timely Filing'!$A$4:$A$203,0))&lt;90,wTFShort,IF(INDEX('Timely Filing'!$D$4:$D$203,MATCH($A68,'Timely Filing'!$A$4:$A$203,0))&lt;180,wTFMed,wTFGood)),0)</f>
        <v>0</v>
      </c>
      <c r="X68" s="3">
        <f>IFERROR(IF(INDEX('Timely Filing'!$E$4:$E$203,MATCH($A68,'Timely Filing'!$A$4:$A$203,0))&gt;45,wPaySlow,IF(INDEX('Timely Filing'!$E$4:$E$203,MATCH($A68,'Timely Filing'!$A$4:$A$203,0))&gt;30,wPayMed,wPayGood)),0)</f>
        <v>0</v>
      </c>
      <c r="Y68" s="3">
        <f>IFERROR(IF(INDEX('Timely Filing'!$H$4:$H$203,MATCH($A68,'Timely Filing'!$A$4:$A$203,0))&gt;24,wRecLong,IF(INDEX('Timely Filing'!$H$4:$H$203,MATCH($A68,'Timely Filing'!$A$4:$A$203,0))&gt;12,wRecMed,wRecGood)),0)</f>
        <v>0</v>
      </c>
      <c r="Z68" s="3">
        <f>IFERROR(IF(INDEX('Auth &amp; Admin'!$B$4:$B$203,MATCH($A68,'Auth &amp; Admin'!$A$4:$A$203,0))="Y",wAuth,0),0)</f>
        <v>0</v>
      </c>
      <c r="AA68" s="3">
        <f>IFERROR(IF(INDEX('Auth &amp; Admin'!$G$4:$G$203,MATCH($A68,'Auth &amp; Admin'!$A$4:$A$203,0))="Increasing",wDenInc,IF(INDEX('Auth &amp; Admin'!$G$4:$G$203,MATCH($A68,'Auth &amp; Admin'!$A$4:$A$203,0))="Stable",wDenStable,IF(INDEX('Auth &amp; Admin'!$G$4:$G$203,MATCH($A68,'Auth &amp; Admin'!$A$4:$A$203,0))="Decreasing",wDenDec,0))),0)</f>
        <v>0</v>
      </c>
      <c r="AB68" s="3">
        <f>IFERROR(IF(INDEX(Reimbursement!$J$4:$J$203,MATCH($A68,Reimbursement!$A$4:$A$203,0))="",0,IF(INDEX(Reimbursement!$J$4:$J$203,MATCH($A68,Reimbursement!$A$4:$A$203,0))&lt;1,wJLow,IF(INDEX(Reimbursement!$J$4:$J$203,MATCH($A68,Reimbursement!$A$4:$A$203,0))&lt;1.1,wJMed,wJGood))),0)</f>
        <v>0</v>
      </c>
    </row>
    <row r="69" spans="1:28">
      <c r="A69" s="3" t="str">
        <f t="shared" si="20"/>
        <v/>
      </c>
      <c r="B69" s="10"/>
      <c r="C69" s="10"/>
      <c r="D69" s="11"/>
      <c r="E69" s="11"/>
      <c r="F69" s="12" t="str">
        <f t="shared" si="21"/>
        <v/>
      </c>
      <c r="G69" s="10"/>
      <c r="H69" s="10"/>
      <c r="I69" s="9" t="str">
        <f t="shared" si="22"/>
        <v/>
      </c>
      <c r="J69" s="7" t="str">
        <f t="shared" ca="1" si="23"/>
        <v/>
      </c>
      <c r="K69" s="3" t="str">
        <f t="shared" ca="1" si="24"/>
        <v/>
      </c>
      <c r="L69" s="13"/>
      <c r="M69" s="10"/>
      <c r="N69" s="11"/>
      <c r="O69" s="11"/>
      <c r="P69" s="7" t="str">
        <f t="shared" si="25"/>
        <v/>
      </c>
      <c r="Q69" s="3" t="str">
        <f t="shared" si="26"/>
        <v/>
      </c>
      <c r="R69" s="10"/>
      <c r="S69" s="3">
        <f t="shared" si="27"/>
        <v>0</v>
      </c>
      <c r="T69" s="3">
        <f t="shared" si="28"/>
        <v>0</v>
      </c>
      <c r="U69" s="3">
        <f t="shared" si="29"/>
        <v>0</v>
      </c>
      <c r="V69" s="3">
        <f>IFERROR(IF(INDEX(Reimbursement!$L$4:$L$203,MATCH($A69,Reimbursement!$A$4:$A$203,0))="",wNoEsc,IF(INDEX(Reimbursement!$L$4:$L$203,MATCH($A69,Reimbursement!$A$4:$A$203,0))&lt;0.03,wEscLow,wEscGood)),0)</f>
        <v>0</v>
      </c>
      <c r="W69" s="3">
        <f>IFERROR(IF(INDEX('Timely Filing'!$D$4:$D$203,MATCH($A69,'Timely Filing'!$A$4:$A$203,0))&lt;90,wTFShort,IF(INDEX('Timely Filing'!$D$4:$D$203,MATCH($A69,'Timely Filing'!$A$4:$A$203,0))&lt;180,wTFMed,wTFGood)),0)</f>
        <v>0</v>
      </c>
      <c r="X69" s="3">
        <f>IFERROR(IF(INDEX('Timely Filing'!$E$4:$E$203,MATCH($A69,'Timely Filing'!$A$4:$A$203,0))&gt;45,wPaySlow,IF(INDEX('Timely Filing'!$E$4:$E$203,MATCH($A69,'Timely Filing'!$A$4:$A$203,0))&gt;30,wPayMed,wPayGood)),0)</f>
        <v>0</v>
      </c>
      <c r="Y69" s="3">
        <f>IFERROR(IF(INDEX('Timely Filing'!$H$4:$H$203,MATCH($A69,'Timely Filing'!$A$4:$A$203,0))&gt;24,wRecLong,IF(INDEX('Timely Filing'!$H$4:$H$203,MATCH($A69,'Timely Filing'!$A$4:$A$203,0))&gt;12,wRecMed,wRecGood)),0)</f>
        <v>0</v>
      </c>
      <c r="Z69" s="3">
        <f>IFERROR(IF(INDEX('Auth &amp; Admin'!$B$4:$B$203,MATCH($A69,'Auth &amp; Admin'!$A$4:$A$203,0))="Y",wAuth,0),0)</f>
        <v>0</v>
      </c>
      <c r="AA69" s="3">
        <f>IFERROR(IF(INDEX('Auth &amp; Admin'!$G$4:$G$203,MATCH($A69,'Auth &amp; Admin'!$A$4:$A$203,0))="Increasing",wDenInc,IF(INDEX('Auth &amp; Admin'!$G$4:$G$203,MATCH($A69,'Auth &amp; Admin'!$A$4:$A$203,0))="Stable",wDenStable,IF(INDEX('Auth &amp; Admin'!$G$4:$G$203,MATCH($A69,'Auth &amp; Admin'!$A$4:$A$203,0))="Decreasing",wDenDec,0))),0)</f>
        <v>0</v>
      </c>
      <c r="AB69" s="3">
        <f>IFERROR(IF(INDEX(Reimbursement!$J$4:$J$203,MATCH($A69,Reimbursement!$A$4:$A$203,0))="",0,IF(INDEX(Reimbursement!$J$4:$J$203,MATCH($A69,Reimbursement!$A$4:$A$203,0))&lt;1,wJLow,IF(INDEX(Reimbursement!$J$4:$J$203,MATCH($A69,Reimbursement!$A$4:$A$203,0))&lt;1.1,wJMed,wJGood))),0)</f>
        <v>0</v>
      </c>
    </row>
    <row r="70" spans="1:28">
      <c r="A70" s="3" t="str">
        <f t="shared" si="20"/>
        <v/>
      </c>
      <c r="B70" s="10"/>
      <c r="C70" s="10"/>
      <c r="D70" s="11"/>
      <c r="E70" s="11"/>
      <c r="F70" s="12" t="str">
        <f t="shared" si="21"/>
        <v/>
      </c>
      <c r="G70" s="10"/>
      <c r="H70" s="10"/>
      <c r="I70" s="9" t="str">
        <f t="shared" si="22"/>
        <v/>
      </c>
      <c r="J70" s="7" t="str">
        <f t="shared" ca="1" si="23"/>
        <v/>
      </c>
      <c r="K70" s="3" t="str">
        <f t="shared" ca="1" si="24"/>
        <v/>
      </c>
      <c r="L70" s="13"/>
      <c r="M70" s="10"/>
      <c r="N70" s="11"/>
      <c r="O70" s="11"/>
      <c r="P70" s="7" t="str">
        <f t="shared" si="25"/>
        <v/>
      </c>
      <c r="Q70" s="3" t="str">
        <f t="shared" si="26"/>
        <v/>
      </c>
      <c r="R70" s="10"/>
      <c r="S70" s="3">
        <f t="shared" si="27"/>
        <v>0</v>
      </c>
      <c r="T70" s="3">
        <f t="shared" si="28"/>
        <v>0</v>
      </c>
      <c r="U70" s="3">
        <f t="shared" si="29"/>
        <v>0</v>
      </c>
      <c r="V70" s="3">
        <f>IFERROR(IF(INDEX(Reimbursement!$L$4:$L$203,MATCH($A70,Reimbursement!$A$4:$A$203,0))="",wNoEsc,IF(INDEX(Reimbursement!$L$4:$L$203,MATCH($A70,Reimbursement!$A$4:$A$203,0))&lt;0.03,wEscLow,wEscGood)),0)</f>
        <v>0</v>
      </c>
      <c r="W70" s="3">
        <f>IFERROR(IF(INDEX('Timely Filing'!$D$4:$D$203,MATCH($A70,'Timely Filing'!$A$4:$A$203,0))&lt;90,wTFShort,IF(INDEX('Timely Filing'!$D$4:$D$203,MATCH($A70,'Timely Filing'!$A$4:$A$203,0))&lt;180,wTFMed,wTFGood)),0)</f>
        <v>0</v>
      </c>
      <c r="X70" s="3">
        <f>IFERROR(IF(INDEX('Timely Filing'!$E$4:$E$203,MATCH($A70,'Timely Filing'!$A$4:$A$203,0))&gt;45,wPaySlow,IF(INDEX('Timely Filing'!$E$4:$E$203,MATCH($A70,'Timely Filing'!$A$4:$A$203,0))&gt;30,wPayMed,wPayGood)),0)</f>
        <v>0</v>
      </c>
      <c r="Y70" s="3">
        <f>IFERROR(IF(INDEX('Timely Filing'!$H$4:$H$203,MATCH($A70,'Timely Filing'!$A$4:$A$203,0))&gt;24,wRecLong,IF(INDEX('Timely Filing'!$H$4:$H$203,MATCH($A70,'Timely Filing'!$A$4:$A$203,0))&gt;12,wRecMed,wRecGood)),0)</f>
        <v>0</v>
      </c>
      <c r="Z70" s="3">
        <f>IFERROR(IF(INDEX('Auth &amp; Admin'!$B$4:$B$203,MATCH($A70,'Auth &amp; Admin'!$A$4:$A$203,0))="Y",wAuth,0),0)</f>
        <v>0</v>
      </c>
      <c r="AA70" s="3">
        <f>IFERROR(IF(INDEX('Auth &amp; Admin'!$G$4:$G$203,MATCH($A70,'Auth &amp; Admin'!$A$4:$A$203,0))="Increasing",wDenInc,IF(INDEX('Auth &amp; Admin'!$G$4:$G$203,MATCH($A70,'Auth &amp; Admin'!$A$4:$A$203,0))="Stable",wDenStable,IF(INDEX('Auth &amp; Admin'!$G$4:$G$203,MATCH($A70,'Auth &amp; Admin'!$A$4:$A$203,0))="Decreasing",wDenDec,0))),0)</f>
        <v>0</v>
      </c>
      <c r="AB70" s="3">
        <f>IFERROR(IF(INDEX(Reimbursement!$J$4:$J$203,MATCH($A70,Reimbursement!$A$4:$A$203,0))="",0,IF(INDEX(Reimbursement!$J$4:$J$203,MATCH($A70,Reimbursement!$A$4:$A$203,0))&lt;1,wJLow,IF(INDEX(Reimbursement!$J$4:$J$203,MATCH($A70,Reimbursement!$A$4:$A$203,0))&lt;1.1,wJMed,wJGood))),0)</f>
        <v>0</v>
      </c>
    </row>
    <row r="71" spans="1:28">
      <c r="A71" s="3" t="str">
        <f t="shared" si="20"/>
        <v/>
      </c>
      <c r="B71" s="10"/>
      <c r="C71" s="10"/>
      <c r="D71" s="11"/>
      <c r="E71" s="11"/>
      <c r="F71" s="12" t="str">
        <f t="shared" si="21"/>
        <v/>
      </c>
      <c r="G71" s="10"/>
      <c r="H71" s="10"/>
      <c r="I71" s="9" t="str">
        <f t="shared" si="22"/>
        <v/>
      </c>
      <c r="J71" s="7" t="str">
        <f t="shared" ca="1" si="23"/>
        <v/>
      </c>
      <c r="K71" s="3" t="str">
        <f t="shared" ca="1" si="24"/>
        <v/>
      </c>
      <c r="L71" s="13"/>
      <c r="M71" s="10"/>
      <c r="N71" s="11"/>
      <c r="O71" s="11"/>
      <c r="P71" s="7" t="str">
        <f t="shared" si="25"/>
        <v/>
      </c>
      <c r="Q71" s="3" t="str">
        <f t="shared" si="26"/>
        <v/>
      </c>
      <c r="R71" s="10"/>
      <c r="S71" s="3">
        <f t="shared" si="27"/>
        <v>0</v>
      </c>
      <c r="T71" s="3">
        <f t="shared" si="28"/>
        <v>0</v>
      </c>
      <c r="U71" s="3">
        <f t="shared" si="29"/>
        <v>0</v>
      </c>
      <c r="V71" s="3">
        <f>IFERROR(IF(INDEX(Reimbursement!$L$4:$L$203,MATCH($A71,Reimbursement!$A$4:$A$203,0))="",wNoEsc,IF(INDEX(Reimbursement!$L$4:$L$203,MATCH($A71,Reimbursement!$A$4:$A$203,0))&lt;0.03,wEscLow,wEscGood)),0)</f>
        <v>0</v>
      </c>
      <c r="W71" s="3">
        <f>IFERROR(IF(INDEX('Timely Filing'!$D$4:$D$203,MATCH($A71,'Timely Filing'!$A$4:$A$203,0))&lt;90,wTFShort,IF(INDEX('Timely Filing'!$D$4:$D$203,MATCH($A71,'Timely Filing'!$A$4:$A$203,0))&lt;180,wTFMed,wTFGood)),0)</f>
        <v>0</v>
      </c>
      <c r="X71" s="3">
        <f>IFERROR(IF(INDEX('Timely Filing'!$E$4:$E$203,MATCH($A71,'Timely Filing'!$A$4:$A$203,0))&gt;45,wPaySlow,IF(INDEX('Timely Filing'!$E$4:$E$203,MATCH($A71,'Timely Filing'!$A$4:$A$203,0))&gt;30,wPayMed,wPayGood)),0)</f>
        <v>0</v>
      </c>
      <c r="Y71" s="3">
        <f>IFERROR(IF(INDEX('Timely Filing'!$H$4:$H$203,MATCH($A71,'Timely Filing'!$A$4:$A$203,0))&gt;24,wRecLong,IF(INDEX('Timely Filing'!$H$4:$H$203,MATCH($A71,'Timely Filing'!$A$4:$A$203,0))&gt;12,wRecMed,wRecGood)),0)</f>
        <v>0</v>
      </c>
      <c r="Z71" s="3">
        <f>IFERROR(IF(INDEX('Auth &amp; Admin'!$B$4:$B$203,MATCH($A71,'Auth &amp; Admin'!$A$4:$A$203,0))="Y",wAuth,0),0)</f>
        <v>0</v>
      </c>
      <c r="AA71" s="3">
        <f>IFERROR(IF(INDEX('Auth &amp; Admin'!$G$4:$G$203,MATCH($A71,'Auth &amp; Admin'!$A$4:$A$203,0))="Increasing",wDenInc,IF(INDEX('Auth &amp; Admin'!$G$4:$G$203,MATCH($A71,'Auth &amp; Admin'!$A$4:$A$203,0))="Stable",wDenStable,IF(INDEX('Auth &amp; Admin'!$G$4:$G$203,MATCH($A71,'Auth &amp; Admin'!$A$4:$A$203,0))="Decreasing",wDenDec,0))),0)</f>
        <v>0</v>
      </c>
      <c r="AB71" s="3">
        <f>IFERROR(IF(INDEX(Reimbursement!$J$4:$J$203,MATCH($A71,Reimbursement!$A$4:$A$203,0))="",0,IF(INDEX(Reimbursement!$J$4:$J$203,MATCH($A71,Reimbursement!$A$4:$A$203,0))&lt;1,wJLow,IF(INDEX(Reimbursement!$J$4:$J$203,MATCH($A71,Reimbursement!$A$4:$A$203,0))&lt;1.1,wJMed,wJGood))),0)</f>
        <v>0</v>
      </c>
    </row>
    <row r="72" spans="1:28">
      <c r="A72" s="3" t="str">
        <f t="shared" si="20"/>
        <v/>
      </c>
      <c r="B72" s="10"/>
      <c r="C72" s="10"/>
      <c r="D72" s="11"/>
      <c r="E72" s="11"/>
      <c r="F72" s="12" t="str">
        <f t="shared" si="21"/>
        <v/>
      </c>
      <c r="G72" s="10"/>
      <c r="H72" s="10"/>
      <c r="I72" s="9" t="str">
        <f t="shared" si="22"/>
        <v/>
      </c>
      <c r="J72" s="7" t="str">
        <f t="shared" ca="1" si="23"/>
        <v/>
      </c>
      <c r="K72" s="3" t="str">
        <f t="shared" ca="1" si="24"/>
        <v/>
      </c>
      <c r="L72" s="13"/>
      <c r="M72" s="10"/>
      <c r="N72" s="11"/>
      <c r="O72" s="11"/>
      <c r="P72" s="7" t="str">
        <f t="shared" si="25"/>
        <v/>
      </c>
      <c r="Q72" s="3" t="str">
        <f t="shared" si="26"/>
        <v/>
      </c>
      <c r="R72" s="10"/>
      <c r="S72" s="3">
        <f t="shared" si="27"/>
        <v>0</v>
      </c>
      <c r="T72" s="3">
        <f t="shared" si="28"/>
        <v>0</v>
      </c>
      <c r="U72" s="3">
        <f t="shared" si="29"/>
        <v>0</v>
      </c>
      <c r="V72" s="3">
        <f>IFERROR(IF(INDEX(Reimbursement!$L$4:$L$203,MATCH($A72,Reimbursement!$A$4:$A$203,0))="",wNoEsc,IF(INDEX(Reimbursement!$L$4:$L$203,MATCH($A72,Reimbursement!$A$4:$A$203,0))&lt;0.03,wEscLow,wEscGood)),0)</f>
        <v>0</v>
      </c>
      <c r="W72" s="3">
        <f>IFERROR(IF(INDEX('Timely Filing'!$D$4:$D$203,MATCH($A72,'Timely Filing'!$A$4:$A$203,0))&lt;90,wTFShort,IF(INDEX('Timely Filing'!$D$4:$D$203,MATCH($A72,'Timely Filing'!$A$4:$A$203,0))&lt;180,wTFMed,wTFGood)),0)</f>
        <v>0</v>
      </c>
      <c r="X72" s="3">
        <f>IFERROR(IF(INDEX('Timely Filing'!$E$4:$E$203,MATCH($A72,'Timely Filing'!$A$4:$A$203,0))&gt;45,wPaySlow,IF(INDEX('Timely Filing'!$E$4:$E$203,MATCH($A72,'Timely Filing'!$A$4:$A$203,0))&gt;30,wPayMed,wPayGood)),0)</f>
        <v>0</v>
      </c>
      <c r="Y72" s="3">
        <f>IFERROR(IF(INDEX('Timely Filing'!$H$4:$H$203,MATCH($A72,'Timely Filing'!$A$4:$A$203,0))&gt;24,wRecLong,IF(INDEX('Timely Filing'!$H$4:$H$203,MATCH($A72,'Timely Filing'!$A$4:$A$203,0))&gt;12,wRecMed,wRecGood)),0)</f>
        <v>0</v>
      </c>
      <c r="Z72" s="3">
        <f>IFERROR(IF(INDEX('Auth &amp; Admin'!$B$4:$B$203,MATCH($A72,'Auth &amp; Admin'!$A$4:$A$203,0))="Y",wAuth,0),0)</f>
        <v>0</v>
      </c>
      <c r="AA72" s="3">
        <f>IFERROR(IF(INDEX('Auth &amp; Admin'!$G$4:$G$203,MATCH($A72,'Auth &amp; Admin'!$A$4:$A$203,0))="Increasing",wDenInc,IF(INDEX('Auth &amp; Admin'!$G$4:$G$203,MATCH($A72,'Auth &amp; Admin'!$A$4:$A$203,0))="Stable",wDenStable,IF(INDEX('Auth &amp; Admin'!$G$4:$G$203,MATCH($A72,'Auth &amp; Admin'!$A$4:$A$203,0))="Decreasing",wDenDec,0))),0)</f>
        <v>0</v>
      </c>
      <c r="AB72" s="3">
        <f>IFERROR(IF(INDEX(Reimbursement!$J$4:$J$203,MATCH($A72,Reimbursement!$A$4:$A$203,0))="",0,IF(INDEX(Reimbursement!$J$4:$J$203,MATCH($A72,Reimbursement!$A$4:$A$203,0))&lt;1,wJLow,IF(INDEX(Reimbursement!$J$4:$J$203,MATCH($A72,Reimbursement!$A$4:$A$203,0))&lt;1.1,wJMed,wJGood))),0)</f>
        <v>0</v>
      </c>
    </row>
    <row r="73" spans="1:28">
      <c r="A73" s="3" t="str">
        <f t="shared" si="20"/>
        <v/>
      </c>
      <c r="B73" s="10"/>
      <c r="C73" s="10"/>
      <c r="D73" s="11"/>
      <c r="E73" s="11"/>
      <c r="F73" s="12" t="str">
        <f t="shared" si="21"/>
        <v/>
      </c>
      <c r="G73" s="10"/>
      <c r="H73" s="10"/>
      <c r="I73" s="9" t="str">
        <f t="shared" si="22"/>
        <v/>
      </c>
      <c r="J73" s="7" t="str">
        <f t="shared" ca="1" si="23"/>
        <v/>
      </c>
      <c r="K73" s="3" t="str">
        <f t="shared" ca="1" si="24"/>
        <v/>
      </c>
      <c r="L73" s="13"/>
      <c r="M73" s="10"/>
      <c r="N73" s="11"/>
      <c r="O73" s="11"/>
      <c r="P73" s="7" t="str">
        <f t="shared" si="25"/>
        <v/>
      </c>
      <c r="Q73" s="3" t="str">
        <f t="shared" si="26"/>
        <v/>
      </c>
      <c r="R73" s="10"/>
      <c r="S73" s="3">
        <f t="shared" si="27"/>
        <v>0</v>
      </c>
      <c r="T73" s="3">
        <f t="shared" si="28"/>
        <v>0</v>
      </c>
      <c r="U73" s="3">
        <f t="shared" si="29"/>
        <v>0</v>
      </c>
      <c r="V73" s="3">
        <f>IFERROR(IF(INDEX(Reimbursement!$L$4:$L$203,MATCH($A73,Reimbursement!$A$4:$A$203,0))="",wNoEsc,IF(INDEX(Reimbursement!$L$4:$L$203,MATCH($A73,Reimbursement!$A$4:$A$203,0))&lt;0.03,wEscLow,wEscGood)),0)</f>
        <v>0</v>
      </c>
      <c r="W73" s="3">
        <f>IFERROR(IF(INDEX('Timely Filing'!$D$4:$D$203,MATCH($A73,'Timely Filing'!$A$4:$A$203,0))&lt;90,wTFShort,IF(INDEX('Timely Filing'!$D$4:$D$203,MATCH($A73,'Timely Filing'!$A$4:$A$203,0))&lt;180,wTFMed,wTFGood)),0)</f>
        <v>0</v>
      </c>
      <c r="X73" s="3">
        <f>IFERROR(IF(INDEX('Timely Filing'!$E$4:$E$203,MATCH($A73,'Timely Filing'!$A$4:$A$203,0))&gt;45,wPaySlow,IF(INDEX('Timely Filing'!$E$4:$E$203,MATCH($A73,'Timely Filing'!$A$4:$A$203,0))&gt;30,wPayMed,wPayGood)),0)</f>
        <v>0</v>
      </c>
      <c r="Y73" s="3">
        <f>IFERROR(IF(INDEX('Timely Filing'!$H$4:$H$203,MATCH($A73,'Timely Filing'!$A$4:$A$203,0))&gt;24,wRecLong,IF(INDEX('Timely Filing'!$H$4:$H$203,MATCH($A73,'Timely Filing'!$A$4:$A$203,0))&gt;12,wRecMed,wRecGood)),0)</f>
        <v>0</v>
      </c>
      <c r="Z73" s="3">
        <f>IFERROR(IF(INDEX('Auth &amp; Admin'!$B$4:$B$203,MATCH($A73,'Auth &amp; Admin'!$A$4:$A$203,0))="Y",wAuth,0),0)</f>
        <v>0</v>
      </c>
      <c r="AA73" s="3">
        <f>IFERROR(IF(INDEX('Auth &amp; Admin'!$G$4:$G$203,MATCH($A73,'Auth &amp; Admin'!$A$4:$A$203,0))="Increasing",wDenInc,IF(INDEX('Auth &amp; Admin'!$G$4:$G$203,MATCH($A73,'Auth &amp; Admin'!$A$4:$A$203,0))="Stable",wDenStable,IF(INDEX('Auth &amp; Admin'!$G$4:$G$203,MATCH($A73,'Auth &amp; Admin'!$A$4:$A$203,0))="Decreasing",wDenDec,0))),0)</f>
        <v>0</v>
      </c>
      <c r="AB73" s="3">
        <f>IFERROR(IF(INDEX(Reimbursement!$J$4:$J$203,MATCH($A73,Reimbursement!$A$4:$A$203,0))="",0,IF(INDEX(Reimbursement!$J$4:$J$203,MATCH($A73,Reimbursement!$A$4:$A$203,0))&lt;1,wJLow,IF(INDEX(Reimbursement!$J$4:$J$203,MATCH($A73,Reimbursement!$A$4:$A$203,0))&lt;1.1,wJMed,wJGood))),0)</f>
        <v>0</v>
      </c>
    </row>
    <row r="74" spans="1:28">
      <c r="A74" s="3" t="str">
        <f t="shared" si="20"/>
        <v/>
      </c>
      <c r="B74" s="10"/>
      <c r="C74" s="10"/>
      <c r="D74" s="11"/>
      <c r="E74" s="11"/>
      <c r="F74" s="12" t="str">
        <f t="shared" si="21"/>
        <v/>
      </c>
      <c r="G74" s="10"/>
      <c r="H74" s="10"/>
      <c r="I74" s="9" t="str">
        <f t="shared" si="22"/>
        <v/>
      </c>
      <c r="J74" s="7" t="str">
        <f t="shared" ca="1" si="23"/>
        <v/>
      </c>
      <c r="K74" s="3" t="str">
        <f t="shared" ca="1" si="24"/>
        <v/>
      </c>
      <c r="L74" s="13"/>
      <c r="M74" s="10"/>
      <c r="N74" s="11"/>
      <c r="O74" s="11"/>
      <c r="P74" s="7" t="str">
        <f t="shared" si="25"/>
        <v/>
      </c>
      <c r="Q74" s="3" t="str">
        <f t="shared" si="26"/>
        <v/>
      </c>
      <c r="R74" s="10"/>
      <c r="S74" s="3">
        <f t="shared" si="27"/>
        <v>0</v>
      </c>
      <c r="T74" s="3">
        <f t="shared" si="28"/>
        <v>0</v>
      </c>
      <c r="U74" s="3">
        <f t="shared" si="29"/>
        <v>0</v>
      </c>
      <c r="V74" s="3">
        <f>IFERROR(IF(INDEX(Reimbursement!$L$4:$L$203,MATCH($A74,Reimbursement!$A$4:$A$203,0))="",wNoEsc,IF(INDEX(Reimbursement!$L$4:$L$203,MATCH($A74,Reimbursement!$A$4:$A$203,0))&lt;0.03,wEscLow,wEscGood)),0)</f>
        <v>0</v>
      </c>
      <c r="W74" s="3">
        <f>IFERROR(IF(INDEX('Timely Filing'!$D$4:$D$203,MATCH($A74,'Timely Filing'!$A$4:$A$203,0))&lt;90,wTFShort,IF(INDEX('Timely Filing'!$D$4:$D$203,MATCH($A74,'Timely Filing'!$A$4:$A$203,0))&lt;180,wTFMed,wTFGood)),0)</f>
        <v>0</v>
      </c>
      <c r="X74" s="3">
        <f>IFERROR(IF(INDEX('Timely Filing'!$E$4:$E$203,MATCH($A74,'Timely Filing'!$A$4:$A$203,0))&gt;45,wPaySlow,IF(INDEX('Timely Filing'!$E$4:$E$203,MATCH($A74,'Timely Filing'!$A$4:$A$203,0))&gt;30,wPayMed,wPayGood)),0)</f>
        <v>0</v>
      </c>
      <c r="Y74" s="3">
        <f>IFERROR(IF(INDEX('Timely Filing'!$H$4:$H$203,MATCH($A74,'Timely Filing'!$A$4:$A$203,0))&gt;24,wRecLong,IF(INDEX('Timely Filing'!$H$4:$H$203,MATCH($A74,'Timely Filing'!$A$4:$A$203,0))&gt;12,wRecMed,wRecGood)),0)</f>
        <v>0</v>
      </c>
      <c r="Z74" s="3">
        <f>IFERROR(IF(INDEX('Auth &amp; Admin'!$B$4:$B$203,MATCH($A74,'Auth &amp; Admin'!$A$4:$A$203,0))="Y",wAuth,0),0)</f>
        <v>0</v>
      </c>
      <c r="AA74" s="3">
        <f>IFERROR(IF(INDEX('Auth &amp; Admin'!$G$4:$G$203,MATCH($A74,'Auth &amp; Admin'!$A$4:$A$203,0))="Increasing",wDenInc,IF(INDEX('Auth &amp; Admin'!$G$4:$G$203,MATCH($A74,'Auth &amp; Admin'!$A$4:$A$203,0))="Stable",wDenStable,IF(INDEX('Auth &amp; Admin'!$G$4:$G$203,MATCH($A74,'Auth &amp; Admin'!$A$4:$A$203,0))="Decreasing",wDenDec,0))),0)</f>
        <v>0</v>
      </c>
      <c r="AB74" s="3">
        <f>IFERROR(IF(INDEX(Reimbursement!$J$4:$J$203,MATCH($A74,Reimbursement!$A$4:$A$203,0))="",0,IF(INDEX(Reimbursement!$J$4:$J$203,MATCH($A74,Reimbursement!$A$4:$A$203,0))&lt;1,wJLow,IF(INDEX(Reimbursement!$J$4:$J$203,MATCH($A74,Reimbursement!$A$4:$A$203,0))&lt;1.1,wJMed,wJGood))),0)</f>
        <v>0</v>
      </c>
    </row>
    <row r="75" spans="1:28">
      <c r="A75" s="3" t="str">
        <f t="shared" si="20"/>
        <v/>
      </c>
      <c r="B75" s="10"/>
      <c r="C75" s="10"/>
      <c r="D75" s="11"/>
      <c r="E75" s="11"/>
      <c r="F75" s="12" t="str">
        <f t="shared" si="21"/>
        <v/>
      </c>
      <c r="G75" s="10"/>
      <c r="H75" s="10"/>
      <c r="I75" s="9" t="str">
        <f t="shared" si="22"/>
        <v/>
      </c>
      <c r="J75" s="7" t="str">
        <f t="shared" ca="1" si="23"/>
        <v/>
      </c>
      <c r="K75" s="3" t="str">
        <f t="shared" ca="1" si="24"/>
        <v/>
      </c>
      <c r="L75" s="13"/>
      <c r="M75" s="10"/>
      <c r="N75" s="11"/>
      <c r="O75" s="11"/>
      <c r="P75" s="7" t="str">
        <f t="shared" si="25"/>
        <v/>
      </c>
      <c r="Q75" s="3" t="str">
        <f t="shared" si="26"/>
        <v/>
      </c>
      <c r="R75" s="10"/>
      <c r="S75" s="3">
        <f t="shared" si="27"/>
        <v>0</v>
      </c>
      <c r="T75" s="3">
        <f t="shared" si="28"/>
        <v>0</v>
      </c>
      <c r="U75" s="3">
        <f t="shared" si="29"/>
        <v>0</v>
      </c>
      <c r="V75" s="3">
        <f>IFERROR(IF(INDEX(Reimbursement!$L$4:$L$203,MATCH($A75,Reimbursement!$A$4:$A$203,0))="",wNoEsc,IF(INDEX(Reimbursement!$L$4:$L$203,MATCH($A75,Reimbursement!$A$4:$A$203,0))&lt;0.03,wEscLow,wEscGood)),0)</f>
        <v>0</v>
      </c>
      <c r="W75" s="3">
        <f>IFERROR(IF(INDEX('Timely Filing'!$D$4:$D$203,MATCH($A75,'Timely Filing'!$A$4:$A$203,0))&lt;90,wTFShort,IF(INDEX('Timely Filing'!$D$4:$D$203,MATCH($A75,'Timely Filing'!$A$4:$A$203,0))&lt;180,wTFMed,wTFGood)),0)</f>
        <v>0</v>
      </c>
      <c r="X75" s="3">
        <f>IFERROR(IF(INDEX('Timely Filing'!$E$4:$E$203,MATCH($A75,'Timely Filing'!$A$4:$A$203,0))&gt;45,wPaySlow,IF(INDEX('Timely Filing'!$E$4:$E$203,MATCH($A75,'Timely Filing'!$A$4:$A$203,0))&gt;30,wPayMed,wPayGood)),0)</f>
        <v>0</v>
      </c>
      <c r="Y75" s="3">
        <f>IFERROR(IF(INDEX('Timely Filing'!$H$4:$H$203,MATCH($A75,'Timely Filing'!$A$4:$A$203,0))&gt;24,wRecLong,IF(INDEX('Timely Filing'!$H$4:$H$203,MATCH($A75,'Timely Filing'!$A$4:$A$203,0))&gt;12,wRecMed,wRecGood)),0)</f>
        <v>0</v>
      </c>
      <c r="Z75" s="3">
        <f>IFERROR(IF(INDEX('Auth &amp; Admin'!$B$4:$B$203,MATCH($A75,'Auth &amp; Admin'!$A$4:$A$203,0))="Y",wAuth,0),0)</f>
        <v>0</v>
      </c>
      <c r="AA75" s="3">
        <f>IFERROR(IF(INDEX('Auth &amp; Admin'!$G$4:$G$203,MATCH($A75,'Auth &amp; Admin'!$A$4:$A$203,0))="Increasing",wDenInc,IF(INDEX('Auth &amp; Admin'!$G$4:$G$203,MATCH($A75,'Auth &amp; Admin'!$A$4:$A$203,0))="Stable",wDenStable,IF(INDEX('Auth &amp; Admin'!$G$4:$G$203,MATCH($A75,'Auth &amp; Admin'!$A$4:$A$203,0))="Decreasing",wDenDec,0))),0)</f>
        <v>0</v>
      </c>
      <c r="AB75" s="3">
        <f>IFERROR(IF(INDEX(Reimbursement!$J$4:$J$203,MATCH($A75,Reimbursement!$A$4:$A$203,0))="",0,IF(INDEX(Reimbursement!$J$4:$J$203,MATCH($A75,Reimbursement!$A$4:$A$203,0))&lt;1,wJLow,IF(INDEX(Reimbursement!$J$4:$J$203,MATCH($A75,Reimbursement!$A$4:$A$203,0))&lt;1.1,wJMed,wJGood))),0)</f>
        <v>0</v>
      </c>
    </row>
    <row r="76" spans="1:28">
      <c r="A76" s="3" t="str">
        <f t="shared" si="20"/>
        <v/>
      </c>
      <c r="B76" s="10"/>
      <c r="C76" s="10"/>
      <c r="D76" s="11"/>
      <c r="E76" s="11"/>
      <c r="F76" s="12" t="str">
        <f t="shared" si="21"/>
        <v/>
      </c>
      <c r="G76" s="10"/>
      <c r="H76" s="10"/>
      <c r="I76" s="9" t="str">
        <f t="shared" si="22"/>
        <v/>
      </c>
      <c r="J76" s="7" t="str">
        <f t="shared" ca="1" si="23"/>
        <v/>
      </c>
      <c r="K76" s="3" t="str">
        <f t="shared" ca="1" si="24"/>
        <v/>
      </c>
      <c r="L76" s="13"/>
      <c r="M76" s="10"/>
      <c r="N76" s="11"/>
      <c r="O76" s="11"/>
      <c r="P76" s="7" t="str">
        <f t="shared" si="25"/>
        <v/>
      </c>
      <c r="Q76" s="3" t="str">
        <f t="shared" si="26"/>
        <v/>
      </c>
      <c r="R76" s="10"/>
      <c r="S76" s="3">
        <f t="shared" si="27"/>
        <v>0</v>
      </c>
      <c r="T76" s="3">
        <f t="shared" si="28"/>
        <v>0</v>
      </c>
      <c r="U76" s="3">
        <f t="shared" si="29"/>
        <v>0</v>
      </c>
      <c r="V76" s="3">
        <f>IFERROR(IF(INDEX(Reimbursement!$L$4:$L$203,MATCH($A76,Reimbursement!$A$4:$A$203,0))="",wNoEsc,IF(INDEX(Reimbursement!$L$4:$L$203,MATCH($A76,Reimbursement!$A$4:$A$203,0))&lt;0.03,wEscLow,wEscGood)),0)</f>
        <v>0</v>
      </c>
      <c r="W76" s="3">
        <f>IFERROR(IF(INDEX('Timely Filing'!$D$4:$D$203,MATCH($A76,'Timely Filing'!$A$4:$A$203,0))&lt;90,wTFShort,IF(INDEX('Timely Filing'!$D$4:$D$203,MATCH($A76,'Timely Filing'!$A$4:$A$203,0))&lt;180,wTFMed,wTFGood)),0)</f>
        <v>0</v>
      </c>
      <c r="X76" s="3">
        <f>IFERROR(IF(INDEX('Timely Filing'!$E$4:$E$203,MATCH($A76,'Timely Filing'!$A$4:$A$203,0))&gt;45,wPaySlow,IF(INDEX('Timely Filing'!$E$4:$E$203,MATCH($A76,'Timely Filing'!$A$4:$A$203,0))&gt;30,wPayMed,wPayGood)),0)</f>
        <v>0</v>
      </c>
      <c r="Y76" s="3">
        <f>IFERROR(IF(INDEX('Timely Filing'!$H$4:$H$203,MATCH($A76,'Timely Filing'!$A$4:$A$203,0))&gt;24,wRecLong,IF(INDEX('Timely Filing'!$H$4:$H$203,MATCH($A76,'Timely Filing'!$A$4:$A$203,0))&gt;12,wRecMed,wRecGood)),0)</f>
        <v>0</v>
      </c>
      <c r="Z76" s="3">
        <f>IFERROR(IF(INDEX('Auth &amp; Admin'!$B$4:$B$203,MATCH($A76,'Auth &amp; Admin'!$A$4:$A$203,0))="Y",wAuth,0),0)</f>
        <v>0</v>
      </c>
      <c r="AA76" s="3">
        <f>IFERROR(IF(INDEX('Auth &amp; Admin'!$G$4:$G$203,MATCH($A76,'Auth &amp; Admin'!$A$4:$A$203,0))="Increasing",wDenInc,IF(INDEX('Auth &amp; Admin'!$G$4:$G$203,MATCH($A76,'Auth &amp; Admin'!$A$4:$A$203,0))="Stable",wDenStable,IF(INDEX('Auth &amp; Admin'!$G$4:$G$203,MATCH($A76,'Auth &amp; Admin'!$A$4:$A$203,0))="Decreasing",wDenDec,0))),0)</f>
        <v>0</v>
      </c>
      <c r="AB76" s="3">
        <f>IFERROR(IF(INDEX(Reimbursement!$J$4:$J$203,MATCH($A76,Reimbursement!$A$4:$A$203,0))="",0,IF(INDEX(Reimbursement!$J$4:$J$203,MATCH($A76,Reimbursement!$A$4:$A$203,0))&lt;1,wJLow,IF(INDEX(Reimbursement!$J$4:$J$203,MATCH($A76,Reimbursement!$A$4:$A$203,0))&lt;1.1,wJMed,wJGood))),0)</f>
        <v>0</v>
      </c>
    </row>
    <row r="77" spans="1:28">
      <c r="A77" s="3" t="str">
        <f t="shared" si="20"/>
        <v/>
      </c>
      <c r="B77" s="10"/>
      <c r="C77" s="10"/>
      <c r="D77" s="11"/>
      <c r="E77" s="11"/>
      <c r="F77" s="12" t="str">
        <f t="shared" si="21"/>
        <v/>
      </c>
      <c r="G77" s="10"/>
      <c r="H77" s="10"/>
      <c r="I77" s="9" t="str">
        <f t="shared" si="22"/>
        <v/>
      </c>
      <c r="J77" s="7" t="str">
        <f t="shared" ca="1" si="23"/>
        <v/>
      </c>
      <c r="K77" s="3" t="str">
        <f t="shared" ca="1" si="24"/>
        <v/>
      </c>
      <c r="L77" s="13"/>
      <c r="M77" s="10"/>
      <c r="N77" s="11"/>
      <c r="O77" s="11"/>
      <c r="P77" s="7" t="str">
        <f t="shared" si="25"/>
        <v/>
      </c>
      <c r="Q77" s="3" t="str">
        <f t="shared" si="26"/>
        <v/>
      </c>
      <c r="R77" s="10"/>
      <c r="S77" s="3">
        <f t="shared" si="27"/>
        <v>0</v>
      </c>
      <c r="T77" s="3">
        <f t="shared" si="28"/>
        <v>0</v>
      </c>
      <c r="U77" s="3">
        <f t="shared" si="29"/>
        <v>0</v>
      </c>
      <c r="V77" s="3">
        <f>IFERROR(IF(INDEX(Reimbursement!$L$4:$L$203,MATCH($A77,Reimbursement!$A$4:$A$203,0))="",wNoEsc,IF(INDEX(Reimbursement!$L$4:$L$203,MATCH($A77,Reimbursement!$A$4:$A$203,0))&lt;0.03,wEscLow,wEscGood)),0)</f>
        <v>0</v>
      </c>
      <c r="W77" s="3">
        <f>IFERROR(IF(INDEX('Timely Filing'!$D$4:$D$203,MATCH($A77,'Timely Filing'!$A$4:$A$203,0))&lt;90,wTFShort,IF(INDEX('Timely Filing'!$D$4:$D$203,MATCH($A77,'Timely Filing'!$A$4:$A$203,0))&lt;180,wTFMed,wTFGood)),0)</f>
        <v>0</v>
      </c>
      <c r="X77" s="3">
        <f>IFERROR(IF(INDEX('Timely Filing'!$E$4:$E$203,MATCH($A77,'Timely Filing'!$A$4:$A$203,0))&gt;45,wPaySlow,IF(INDEX('Timely Filing'!$E$4:$E$203,MATCH($A77,'Timely Filing'!$A$4:$A$203,0))&gt;30,wPayMed,wPayGood)),0)</f>
        <v>0</v>
      </c>
      <c r="Y77" s="3">
        <f>IFERROR(IF(INDEX('Timely Filing'!$H$4:$H$203,MATCH($A77,'Timely Filing'!$A$4:$A$203,0))&gt;24,wRecLong,IF(INDEX('Timely Filing'!$H$4:$H$203,MATCH($A77,'Timely Filing'!$A$4:$A$203,0))&gt;12,wRecMed,wRecGood)),0)</f>
        <v>0</v>
      </c>
      <c r="Z77" s="3">
        <f>IFERROR(IF(INDEX('Auth &amp; Admin'!$B$4:$B$203,MATCH($A77,'Auth &amp; Admin'!$A$4:$A$203,0))="Y",wAuth,0),0)</f>
        <v>0</v>
      </c>
      <c r="AA77" s="3">
        <f>IFERROR(IF(INDEX('Auth &amp; Admin'!$G$4:$G$203,MATCH($A77,'Auth &amp; Admin'!$A$4:$A$203,0))="Increasing",wDenInc,IF(INDEX('Auth &amp; Admin'!$G$4:$G$203,MATCH($A77,'Auth &amp; Admin'!$A$4:$A$203,0))="Stable",wDenStable,IF(INDEX('Auth &amp; Admin'!$G$4:$G$203,MATCH($A77,'Auth &amp; Admin'!$A$4:$A$203,0))="Decreasing",wDenDec,0))),0)</f>
        <v>0</v>
      </c>
      <c r="AB77" s="3">
        <f>IFERROR(IF(INDEX(Reimbursement!$J$4:$J$203,MATCH($A77,Reimbursement!$A$4:$A$203,0))="",0,IF(INDEX(Reimbursement!$J$4:$J$203,MATCH($A77,Reimbursement!$A$4:$A$203,0))&lt;1,wJLow,IF(INDEX(Reimbursement!$J$4:$J$203,MATCH($A77,Reimbursement!$A$4:$A$203,0))&lt;1.1,wJMed,wJGood))),0)</f>
        <v>0</v>
      </c>
    </row>
    <row r="78" spans="1:28">
      <c r="A78" s="3" t="str">
        <f t="shared" si="20"/>
        <v/>
      </c>
      <c r="B78" s="10"/>
      <c r="C78" s="10"/>
      <c r="D78" s="11"/>
      <c r="E78" s="11"/>
      <c r="F78" s="12" t="str">
        <f t="shared" si="21"/>
        <v/>
      </c>
      <c r="G78" s="10"/>
      <c r="H78" s="10"/>
      <c r="I78" s="9" t="str">
        <f t="shared" si="22"/>
        <v/>
      </c>
      <c r="J78" s="7" t="str">
        <f t="shared" ca="1" si="23"/>
        <v/>
      </c>
      <c r="K78" s="3" t="str">
        <f t="shared" ca="1" si="24"/>
        <v/>
      </c>
      <c r="L78" s="13"/>
      <c r="M78" s="10"/>
      <c r="N78" s="11"/>
      <c r="O78" s="11"/>
      <c r="P78" s="7" t="str">
        <f t="shared" si="25"/>
        <v/>
      </c>
      <c r="Q78" s="3" t="str">
        <f t="shared" si="26"/>
        <v/>
      </c>
      <c r="R78" s="10"/>
      <c r="S78" s="3">
        <f t="shared" si="27"/>
        <v>0</v>
      </c>
      <c r="T78" s="3">
        <f t="shared" si="28"/>
        <v>0</v>
      </c>
      <c r="U78" s="3">
        <f t="shared" si="29"/>
        <v>0</v>
      </c>
      <c r="V78" s="3">
        <f>IFERROR(IF(INDEX(Reimbursement!$L$4:$L$203,MATCH($A78,Reimbursement!$A$4:$A$203,0))="",wNoEsc,IF(INDEX(Reimbursement!$L$4:$L$203,MATCH($A78,Reimbursement!$A$4:$A$203,0))&lt;0.03,wEscLow,wEscGood)),0)</f>
        <v>0</v>
      </c>
      <c r="W78" s="3">
        <f>IFERROR(IF(INDEX('Timely Filing'!$D$4:$D$203,MATCH($A78,'Timely Filing'!$A$4:$A$203,0))&lt;90,wTFShort,IF(INDEX('Timely Filing'!$D$4:$D$203,MATCH($A78,'Timely Filing'!$A$4:$A$203,0))&lt;180,wTFMed,wTFGood)),0)</f>
        <v>0</v>
      </c>
      <c r="X78" s="3">
        <f>IFERROR(IF(INDEX('Timely Filing'!$E$4:$E$203,MATCH($A78,'Timely Filing'!$A$4:$A$203,0))&gt;45,wPaySlow,IF(INDEX('Timely Filing'!$E$4:$E$203,MATCH($A78,'Timely Filing'!$A$4:$A$203,0))&gt;30,wPayMed,wPayGood)),0)</f>
        <v>0</v>
      </c>
      <c r="Y78" s="3">
        <f>IFERROR(IF(INDEX('Timely Filing'!$H$4:$H$203,MATCH($A78,'Timely Filing'!$A$4:$A$203,0))&gt;24,wRecLong,IF(INDEX('Timely Filing'!$H$4:$H$203,MATCH($A78,'Timely Filing'!$A$4:$A$203,0))&gt;12,wRecMed,wRecGood)),0)</f>
        <v>0</v>
      </c>
      <c r="Z78" s="3">
        <f>IFERROR(IF(INDEX('Auth &amp; Admin'!$B$4:$B$203,MATCH($A78,'Auth &amp; Admin'!$A$4:$A$203,0))="Y",wAuth,0),0)</f>
        <v>0</v>
      </c>
      <c r="AA78" s="3">
        <f>IFERROR(IF(INDEX('Auth &amp; Admin'!$G$4:$G$203,MATCH($A78,'Auth &amp; Admin'!$A$4:$A$203,0))="Increasing",wDenInc,IF(INDEX('Auth &amp; Admin'!$G$4:$G$203,MATCH($A78,'Auth &amp; Admin'!$A$4:$A$203,0))="Stable",wDenStable,IF(INDEX('Auth &amp; Admin'!$G$4:$G$203,MATCH($A78,'Auth &amp; Admin'!$A$4:$A$203,0))="Decreasing",wDenDec,0))),0)</f>
        <v>0</v>
      </c>
      <c r="AB78" s="3">
        <f>IFERROR(IF(INDEX(Reimbursement!$J$4:$J$203,MATCH($A78,Reimbursement!$A$4:$A$203,0))="",0,IF(INDEX(Reimbursement!$J$4:$J$203,MATCH($A78,Reimbursement!$A$4:$A$203,0))&lt;1,wJLow,IF(INDEX(Reimbursement!$J$4:$J$203,MATCH($A78,Reimbursement!$A$4:$A$203,0))&lt;1.1,wJMed,wJGood))),0)</f>
        <v>0</v>
      </c>
    </row>
    <row r="79" spans="1:28">
      <c r="A79" s="3" t="str">
        <f t="shared" si="20"/>
        <v/>
      </c>
      <c r="B79" s="10"/>
      <c r="C79" s="10"/>
      <c r="D79" s="11"/>
      <c r="E79" s="11"/>
      <c r="F79" s="12" t="str">
        <f t="shared" si="21"/>
        <v/>
      </c>
      <c r="G79" s="10"/>
      <c r="H79" s="10"/>
      <c r="I79" s="9" t="str">
        <f t="shared" si="22"/>
        <v/>
      </c>
      <c r="J79" s="7" t="str">
        <f t="shared" ca="1" si="23"/>
        <v/>
      </c>
      <c r="K79" s="3" t="str">
        <f t="shared" ca="1" si="24"/>
        <v/>
      </c>
      <c r="L79" s="13"/>
      <c r="M79" s="10"/>
      <c r="N79" s="11"/>
      <c r="O79" s="11"/>
      <c r="P79" s="7" t="str">
        <f t="shared" si="25"/>
        <v/>
      </c>
      <c r="Q79" s="3" t="str">
        <f t="shared" si="26"/>
        <v/>
      </c>
      <c r="R79" s="10"/>
      <c r="S79" s="3">
        <f t="shared" si="27"/>
        <v>0</v>
      </c>
      <c r="T79" s="3">
        <f t="shared" si="28"/>
        <v>0</v>
      </c>
      <c r="U79" s="3">
        <f t="shared" si="29"/>
        <v>0</v>
      </c>
      <c r="V79" s="3">
        <f>IFERROR(IF(INDEX(Reimbursement!$L$4:$L$203,MATCH($A79,Reimbursement!$A$4:$A$203,0))="",wNoEsc,IF(INDEX(Reimbursement!$L$4:$L$203,MATCH($A79,Reimbursement!$A$4:$A$203,0))&lt;0.03,wEscLow,wEscGood)),0)</f>
        <v>0</v>
      </c>
      <c r="W79" s="3">
        <f>IFERROR(IF(INDEX('Timely Filing'!$D$4:$D$203,MATCH($A79,'Timely Filing'!$A$4:$A$203,0))&lt;90,wTFShort,IF(INDEX('Timely Filing'!$D$4:$D$203,MATCH($A79,'Timely Filing'!$A$4:$A$203,0))&lt;180,wTFMed,wTFGood)),0)</f>
        <v>0</v>
      </c>
      <c r="X79" s="3">
        <f>IFERROR(IF(INDEX('Timely Filing'!$E$4:$E$203,MATCH($A79,'Timely Filing'!$A$4:$A$203,0))&gt;45,wPaySlow,IF(INDEX('Timely Filing'!$E$4:$E$203,MATCH($A79,'Timely Filing'!$A$4:$A$203,0))&gt;30,wPayMed,wPayGood)),0)</f>
        <v>0</v>
      </c>
      <c r="Y79" s="3">
        <f>IFERROR(IF(INDEX('Timely Filing'!$H$4:$H$203,MATCH($A79,'Timely Filing'!$A$4:$A$203,0))&gt;24,wRecLong,IF(INDEX('Timely Filing'!$H$4:$H$203,MATCH($A79,'Timely Filing'!$A$4:$A$203,0))&gt;12,wRecMed,wRecGood)),0)</f>
        <v>0</v>
      </c>
      <c r="Z79" s="3">
        <f>IFERROR(IF(INDEX('Auth &amp; Admin'!$B$4:$B$203,MATCH($A79,'Auth &amp; Admin'!$A$4:$A$203,0))="Y",wAuth,0),0)</f>
        <v>0</v>
      </c>
      <c r="AA79" s="3">
        <f>IFERROR(IF(INDEX('Auth &amp; Admin'!$G$4:$G$203,MATCH($A79,'Auth &amp; Admin'!$A$4:$A$203,0))="Increasing",wDenInc,IF(INDEX('Auth &amp; Admin'!$G$4:$G$203,MATCH($A79,'Auth &amp; Admin'!$A$4:$A$203,0))="Stable",wDenStable,IF(INDEX('Auth &amp; Admin'!$G$4:$G$203,MATCH($A79,'Auth &amp; Admin'!$A$4:$A$203,0))="Decreasing",wDenDec,0))),0)</f>
        <v>0</v>
      </c>
      <c r="AB79" s="3">
        <f>IFERROR(IF(INDEX(Reimbursement!$J$4:$J$203,MATCH($A79,Reimbursement!$A$4:$A$203,0))="",0,IF(INDEX(Reimbursement!$J$4:$J$203,MATCH($A79,Reimbursement!$A$4:$A$203,0))&lt;1,wJLow,IF(INDEX(Reimbursement!$J$4:$J$203,MATCH($A79,Reimbursement!$A$4:$A$203,0))&lt;1.1,wJMed,wJGood))),0)</f>
        <v>0</v>
      </c>
    </row>
    <row r="80" spans="1:28">
      <c r="A80" s="3" t="str">
        <f t="shared" si="20"/>
        <v/>
      </c>
      <c r="B80" s="10"/>
      <c r="C80" s="10"/>
      <c r="D80" s="11"/>
      <c r="E80" s="11"/>
      <c r="F80" s="12" t="str">
        <f t="shared" si="21"/>
        <v/>
      </c>
      <c r="G80" s="10"/>
      <c r="H80" s="10"/>
      <c r="I80" s="9" t="str">
        <f t="shared" si="22"/>
        <v/>
      </c>
      <c r="J80" s="7" t="str">
        <f t="shared" ca="1" si="23"/>
        <v/>
      </c>
      <c r="K80" s="3" t="str">
        <f t="shared" ca="1" si="24"/>
        <v/>
      </c>
      <c r="L80" s="13"/>
      <c r="M80" s="10"/>
      <c r="N80" s="11"/>
      <c r="O80" s="11"/>
      <c r="P80" s="7" t="str">
        <f t="shared" si="25"/>
        <v/>
      </c>
      <c r="Q80" s="3" t="str">
        <f t="shared" si="26"/>
        <v/>
      </c>
      <c r="R80" s="10"/>
      <c r="S80" s="3">
        <f t="shared" si="27"/>
        <v>0</v>
      </c>
      <c r="T80" s="3">
        <f t="shared" si="28"/>
        <v>0</v>
      </c>
      <c r="U80" s="3">
        <f t="shared" si="29"/>
        <v>0</v>
      </c>
      <c r="V80" s="3">
        <f>IFERROR(IF(INDEX(Reimbursement!$L$4:$L$203,MATCH($A80,Reimbursement!$A$4:$A$203,0))="",wNoEsc,IF(INDEX(Reimbursement!$L$4:$L$203,MATCH($A80,Reimbursement!$A$4:$A$203,0))&lt;0.03,wEscLow,wEscGood)),0)</f>
        <v>0</v>
      </c>
      <c r="W80" s="3">
        <f>IFERROR(IF(INDEX('Timely Filing'!$D$4:$D$203,MATCH($A80,'Timely Filing'!$A$4:$A$203,0))&lt;90,wTFShort,IF(INDEX('Timely Filing'!$D$4:$D$203,MATCH($A80,'Timely Filing'!$A$4:$A$203,0))&lt;180,wTFMed,wTFGood)),0)</f>
        <v>0</v>
      </c>
      <c r="X80" s="3">
        <f>IFERROR(IF(INDEX('Timely Filing'!$E$4:$E$203,MATCH($A80,'Timely Filing'!$A$4:$A$203,0))&gt;45,wPaySlow,IF(INDEX('Timely Filing'!$E$4:$E$203,MATCH($A80,'Timely Filing'!$A$4:$A$203,0))&gt;30,wPayMed,wPayGood)),0)</f>
        <v>0</v>
      </c>
      <c r="Y80" s="3">
        <f>IFERROR(IF(INDEX('Timely Filing'!$H$4:$H$203,MATCH($A80,'Timely Filing'!$A$4:$A$203,0))&gt;24,wRecLong,IF(INDEX('Timely Filing'!$H$4:$H$203,MATCH($A80,'Timely Filing'!$A$4:$A$203,0))&gt;12,wRecMed,wRecGood)),0)</f>
        <v>0</v>
      </c>
      <c r="Z80" s="3">
        <f>IFERROR(IF(INDEX('Auth &amp; Admin'!$B$4:$B$203,MATCH($A80,'Auth &amp; Admin'!$A$4:$A$203,0))="Y",wAuth,0),0)</f>
        <v>0</v>
      </c>
      <c r="AA80" s="3">
        <f>IFERROR(IF(INDEX('Auth &amp; Admin'!$G$4:$G$203,MATCH($A80,'Auth &amp; Admin'!$A$4:$A$203,0))="Increasing",wDenInc,IF(INDEX('Auth &amp; Admin'!$G$4:$G$203,MATCH($A80,'Auth &amp; Admin'!$A$4:$A$203,0))="Stable",wDenStable,IF(INDEX('Auth &amp; Admin'!$G$4:$G$203,MATCH($A80,'Auth &amp; Admin'!$A$4:$A$203,0))="Decreasing",wDenDec,0))),0)</f>
        <v>0</v>
      </c>
      <c r="AB80" s="3">
        <f>IFERROR(IF(INDEX(Reimbursement!$J$4:$J$203,MATCH($A80,Reimbursement!$A$4:$A$203,0))="",0,IF(INDEX(Reimbursement!$J$4:$J$203,MATCH($A80,Reimbursement!$A$4:$A$203,0))&lt;1,wJLow,IF(INDEX(Reimbursement!$J$4:$J$203,MATCH($A80,Reimbursement!$A$4:$A$203,0))&lt;1.1,wJMed,wJGood))),0)</f>
        <v>0</v>
      </c>
    </row>
    <row r="81" spans="1:28">
      <c r="A81" s="3" t="str">
        <f t="shared" si="20"/>
        <v/>
      </c>
      <c r="B81" s="10"/>
      <c r="C81" s="10"/>
      <c r="D81" s="11"/>
      <c r="E81" s="11"/>
      <c r="F81" s="12" t="str">
        <f t="shared" si="21"/>
        <v/>
      </c>
      <c r="G81" s="10"/>
      <c r="H81" s="10"/>
      <c r="I81" s="9" t="str">
        <f t="shared" si="22"/>
        <v/>
      </c>
      <c r="J81" s="7" t="str">
        <f t="shared" ca="1" si="23"/>
        <v/>
      </c>
      <c r="K81" s="3" t="str">
        <f t="shared" ca="1" si="24"/>
        <v/>
      </c>
      <c r="L81" s="13"/>
      <c r="M81" s="10"/>
      <c r="N81" s="11"/>
      <c r="O81" s="11"/>
      <c r="P81" s="7" t="str">
        <f t="shared" si="25"/>
        <v/>
      </c>
      <c r="Q81" s="3" t="str">
        <f t="shared" si="26"/>
        <v/>
      </c>
      <c r="R81" s="10"/>
      <c r="S81" s="3">
        <f t="shared" si="27"/>
        <v>0</v>
      </c>
      <c r="T81" s="3">
        <f t="shared" si="28"/>
        <v>0</v>
      </c>
      <c r="U81" s="3">
        <f t="shared" si="29"/>
        <v>0</v>
      </c>
      <c r="V81" s="3">
        <f>IFERROR(IF(INDEX(Reimbursement!$L$4:$L$203,MATCH($A81,Reimbursement!$A$4:$A$203,0))="",wNoEsc,IF(INDEX(Reimbursement!$L$4:$L$203,MATCH($A81,Reimbursement!$A$4:$A$203,0))&lt;0.03,wEscLow,wEscGood)),0)</f>
        <v>0</v>
      </c>
      <c r="W81" s="3">
        <f>IFERROR(IF(INDEX('Timely Filing'!$D$4:$D$203,MATCH($A81,'Timely Filing'!$A$4:$A$203,0))&lt;90,wTFShort,IF(INDEX('Timely Filing'!$D$4:$D$203,MATCH($A81,'Timely Filing'!$A$4:$A$203,0))&lt;180,wTFMed,wTFGood)),0)</f>
        <v>0</v>
      </c>
      <c r="X81" s="3">
        <f>IFERROR(IF(INDEX('Timely Filing'!$E$4:$E$203,MATCH($A81,'Timely Filing'!$A$4:$A$203,0))&gt;45,wPaySlow,IF(INDEX('Timely Filing'!$E$4:$E$203,MATCH($A81,'Timely Filing'!$A$4:$A$203,0))&gt;30,wPayMed,wPayGood)),0)</f>
        <v>0</v>
      </c>
      <c r="Y81" s="3">
        <f>IFERROR(IF(INDEX('Timely Filing'!$H$4:$H$203,MATCH($A81,'Timely Filing'!$A$4:$A$203,0))&gt;24,wRecLong,IF(INDEX('Timely Filing'!$H$4:$H$203,MATCH($A81,'Timely Filing'!$A$4:$A$203,0))&gt;12,wRecMed,wRecGood)),0)</f>
        <v>0</v>
      </c>
      <c r="Z81" s="3">
        <f>IFERROR(IF(INDEX('Auth &amp; Admin'!$B$4:$B$203,MATCH($A81,'Auth &amp; Admin'!$A$4:$A$203,0))="Y",wAuth,0),0)</f>
        <v>0</v>
      </c>
      <c r="AA81" s="3">
        <f>IFERROR(IF(INDEX('Auth &amp; Admin'!$G$4:$G$203,MATCH($A81,'Auth &amp; Admin'!$A$4:$A$203,0))="Increasing",wDenInc,IF(INDEX('Auth &amp; Admin'!$G$4:$G$203,MATCH($A81,'Auth &amp; Admin'!$A$4:$A$203,0))="Stable",wDenStable,IF(INDEX('Auth &amp; Admin'!$G$4:$G$203,MATCH($A81,'Auth &amp; Admin'!$A$4:$A$203,0))="Decreasing",wDenDec,0))),0)</f>
        <v>0</v>
      </c>
      <c r="AB81" s="3">
        <f>IFERROR(IF(INDEX(Reimbursement!$J$4:$J$203,MATCH($A81,Reimbursement!$A$4:$A$203,0))="",0,IF(INDEX(Reimbursement!$J$4:$J$203,MATCH($A81,Reimbursement!$A$4:$A$203,0))&lt;1,wJLow,IF(INDEX(Reimbursement!$J$4:$J$203,MATCH($A81,Reimbursement!$A$4:$A$203,0))&lt;1.1,wJMed,wJGood))),0)</f>
        <v>0</v>
      </c>
    </row>
    <row r="82" spans="1:28">
      <c r="A82" s="3" t="str">
        <f t="shared" si="20"/>
        <v/>
      </c>
      <c r="B82" s="10"/>
      <c r="C82" s="10"/>
      <c r="D82" s="11"/>
      <c r="E82" s="11"/>
      <c r="F82" s="12" t="str">
        <f t="shared" si="21"/>
        <v/>
      </c>
      <c r="G82" s="10"/>
      <c r="H82" s="10"/>
      <c r="I82" s="9" t="str">
        <f t="shared" si="22"/>
        <v/>
      </c>
      <c r="J82" s="7" t="str">
        <f t="shared" ca="1" si="23"/>
        <v/>
      </c>
      <c r="K82" s="3" t="str">
        <f t="shared" ca="1" si="24"/>
        <v/>
      </c>
      <c r="L82" s="13"/>
      <c r="M82" s="10"/>
      <c r="N82" s="11"/>
      <c r="O82" s="11"/>
      <c r="P82" s="7" t="str">
        <f t="shared" si="25"/>
        <v/>
      </c>
      <c r="Q82" s="3" t="str">
        <f t="shared" si="26"/>
        <v/>
      </c>
      <c r="R82" s="10"/>
      <c r="S82" s="3">
        <f t="shared" si="27"/>
        <v>0</v>
      </c>
      <c r="T82" s="3">
        <f t="shared" si="28"/>
        <v>0</v>
      </c>
      <c r="U82" s="3">
        <f t="shared" si="29"/>
        <v>0</v>
      </c>
      <c r="V82" s="3">
        <f>IFERROR(IF(INDEX(Reimbursement!$L$4:$L$203,MATCH($A82,Reimbursement!$A$4:$A$203,0))="",wNoEsc,IF(INDEX(Reimbursement!$L$4:$L$203,MATCH($A82,Reimbursement!$A$4:$A$203,0))&lt;0.03,wEscLow,wEscGood)),0)</f>
        <v>0</v>
      </c>
      <c r="W82" s="3">
        <f>IFERROR(IF(INDEX('Timely Filing'!$D$4:$D$203,MATCH($A82,'Timely Filing'!$A$4:$A$203,0))&lt;90,wTFShort,IF(INDEX('Timely Filing'!$D$4:$D$203,MATCH($A82,'Timely Filing'!$A$4:$A$203,0))&lt;180,wTFMed,wTFGood)),0)</f>
        <v>0</v>
      </c>
      <c r="X82" s="3">
        <f>IFERROR(IF(INDEX('Timely Filing'!$E$4:$E$203,MATCH($A82,'Timely Filing'!$A$4:$A$203,0))&gt;45,wPaySlow,IF(INDEX('Timely Filing'!$E$4:$E$203,MATCH($A82,'Timely Filing'!$A$4:$A$203,0))&gt;30,wPayMed,wPayGood)),0)</f>
        <v>0</v>
      </c>
      <c r="Y82" s="3">
        <f>IFERROR(IF(INDEX('Timely Filing'!$H$4:$H$203,MATCH($A82,'Timely Filing'!$A$4:$A$203,0))&gt;24,wRecLong,IF(INDEX('Timely Filing'!$H$4:$H$203,MATCH($A82,'Timely Filing'!$A$4:$A$203,0))&gt;12,wRecMed,wRecGood)),0)</f>
        <v>0</v>
      </c>
      <c r="Z82" s="3">
        <f>IFERROR(IF(INDEX('Auth &amp; Admin'!$B$4:$B$203,MATCH($A82,'Auth &amp; Admin'!$A$4:$A$203,0))="Y",wAuth,0),0)</f>
        <v>0</v>
      </c>
      <c r="AA82" s="3">
        <f>IFERROR(IF(INDEX('Auth &amp; Admin'!$G$4:$G$203,MATCH($A82,'Auth &amp; Admin'!$A$4:$A$203,0))="Increasing",wDenInc,IF(INDEX('Auth &amp; Admin'!$G$4:$G$203,MATCH($A82,'Auth &amp; Admin'!$A$4:$A$203,0))="Stable",wDenStable,IF(INDEX('Auth &amp; Admin'!$G$4:$G$203,MATCH($A82,'Auth &amp; Admin'!$A$4:$A$203,0))="Decreasing",wDenDec,0))),0)</f>
        <v>0</v>
      </c>
      <c r="AB82" s="3">
        <f>IFERROR(IF(INDEX(Reimbursement!$J$4:$J$203,MATCH($A82,Reimbursement!$A$4:$A$203,0))="",0,IF(INDEX(Reimbursement!$J$4:$J$203,MATCH($A82,Reimbursement!$A$4:$A$203,0))&lt;1,wJLow,IF(INDEX(Reimbursement!$J$4:$J$203,MATCH($A82,Reimbursement!$A$4:$A$203,0))&lt;1.1,wJMed,wJGood))),0)</f>
        <v>0</v>
      </c>
    </row>
    <row r="83" spans="1:28">
      <c r="A83" s="3" t="str">
        <f t="shared" si="20"/>
        <v/>
      </c>
      <c r="B83" s="10"/>
      <c r="C83" s="10"/>
      <c r="D83" s="11"/>
      <c r="E83" s="11"/>
      <c r="F83" s="12" t="str">
        <f t="shared" si="21"/>
        <v/>
      </c>
      <c r="G83" s="10"/>
      <c r="H83" s="10"/>
      <c r="I83" s="9" t="str">
        <f t="shared" si="22"/>
        <v/>
      </c>
      <c r="J83" s="7" t="str">
        <f t="shared" ca="1" si="23"/>
        <v/>
      </c>
      <c r="K83" s="3" t="str">
        <f t="shared" ca="1" si="24"/>
        <v/>
      </c>
      <c r="L83" s="13"/>
      <c r="M83" s="10"/>
      <c r="N83" s="11"/>
      <c r="O83" s="11"/>
      <c r="P83" s="7" t="str">
        <f t="shared" si="25"/>
        <v/>
      </c>
      <c r="Q83" s="3" t="str">
        <f t="shared" si="26"/>
        <v/>
      </c>
      <c r="R83" s="10"/>
      <c r="S83" s="3">
        <f t="shared" si="27"/>
        <v>0</v>
      </c>
      <c r="T83" s="3">
        <f t="shared" si="28"/>
        <v>0</v>
      </c>
      <c r="U83" s="3">
        <f t="shared" si="29"/>
        <v>0</v>
      </c>
      <c r="V83" s="3">
        <f>IFERROR(IF(INDEX(Reimbursement!$L$4:$L$203,MATCH($A83,Reimbursement!$A$4:$A$203,0))="",wNoEsc,IF(INDEX(Reimbursement!$L$4:$L$203,MATCH($A83,Reimbursement!$A$4:$A$203,0))&lt;0.03,wEscLow,wEscGood)),0)</f>
        <v>0</v>
      </c>
      <c r="W83" s="3">
        <f>IFERROR(IF(INDEX('Timely Filing'!$D$4:$D$203,MATCH($A83,'Timely Filing'!$A$4:$A$203,0))&lt;90,wTFShort,IF(INDEX('Timely Filing'!$D$4:$D$203,MATCH($A83,'Timely Filing'!$A$4:$A$203,0))&lt;180,wTFMed,wTFGood)),0)</f>
        <v>0</v>
      </c>
      <c r="X83" s="3">
        <f>IFERROR(IF(INDEX('Timely Filing'!$E$4:$E$203,MATCH($A83,'Timely Filing'!$A$4:$A$203,0))&gt;45,wPaySlow,IF(INDEX('Timely Filing'!$E$4:$E$203,MATCH($A83,'Timely Filing'!$A$4:$A$203,0))&gt;30,wPayMed,wPayGood)),0)</f>
        <v>0</v>
      </c>
      <c r="Y83" s="3">
        <f>IFERROR(IF(INDEX('Timely Filing'!$H$4:$H$203,MATCH($A83,'Timely Filing'!$A$4:$A$203,0))&gt;24,wRecLong,IF(INDEX('Timely Filing'!$H$4:$H$203,MATCH($A83,'Timely Filing'!$A$4:$A$203,0))&gt;12,wRecMed,wRecGood)),0)</f>
        <v>0</v>
      </c>
      <c r="Z83" s="3">
        <f>IFERROR(IF(INDEX('Auth &amp; Admin'!$B$4:$B$203,MATCH($A83,'Auth &amp; Admin'!$A$4:$A$203,0))="Y",wAuth,0),0)</f>
        <v>0</v>
      </c>
      <c r="AA83" s="3">
        <f>IFERROR(IF(INDEX('Auth &amp; Admin'!$G$4:$G$203,MATCH($A83,'Auth &amp; Admin'!$A$4:$A$203,0))="Increasing",wDenInc,IF(INDEX('Auth &amp; Admin'!$G$4:$G$203,MATCH($A83,'Auth &amp; Admin'!$A$4:$A$203,0))="Stable",wDenStable,IF(INDEX('Auth &amp; Admin'!$G$4:$G$203,MATCH($A83,'Auth &amp; Admin'!$A$4:$A$203,0))="Decreasing",wDenDec,0))),0)</f>
        <v>0</v>
      </c>
      <c r="AB83" s="3">
        <f>IFERROR(IF(INDEX(Reimbursement!$J$4:$J$203,MATCH($A83,Reimbursement!$A$4:$A$203,0))="",0,IF(INDEX(Reimbursement!$J$4:$J$203,MATCH($A83,Reimbursement!$A$4:$A$203,0))&lt;1,wJLow,IF(INDEX(Reimbursement!$J$4:$J$203,MATCH($A83,Reimbursement!$A$4:$A$203,0))&lt;1.1,wJMed,wJGood))),0)</f>
        <v>0</v>
      </c>
    </row>
    <row r="84" spans="1:28">
      <c r="A84" s="3" t="str">
        <f t="shared" si="20"/>
        <v/>
      </c>
      <c r="B84" s="10"/>
      <c r="C84" s="10"/>
      <c r="D84" s="11"/>
      <c r="E84" s="11"/>
      <c r="F84" s="12" t="str">
        <f t="shared" si="21"/>
        <v/>
      </c>
      <c r="G84" s="10"/>
      <c r="H84" s="10"/>
      <c r="I84" s="9" t="str">
        <f t="shared" si="22"/>
        <v/>
      </c>
      <c r="J84" s="7" t="str">
        <f t="shared" ca="1" si="23"/>
        <v/>
      </c>
      <c r="K84" s="3" t="str">
        <f t="shared" ca="1" si="24"/>
        <v/>
      </c>
      <c r="L84" s="13"/>
      <c r="M84" s="10"/>
      <c r="N84" s="11"/>
      <c r="O84" s="11"/>
      <c r="P84" s="7" t="str">
        <f t="shared" si="25"/>
        <v/>
      </c>
      <c r="Q84" s="3" t="str">
        <f t="shared" si="26"/>
        <v/>
      </c>
      <c r="R84" s="10"/>
      <c r="S84" s="3">
        <f t="shared" si="27"/>
        <v>0</v>
      </c>
      <c r="T84" s="3">
        <f t="shared" si="28"/>
        <v>0</v>
      </c>
      <c r="U84" s="3">
        <f t="shared" si="29"/>
        <v>0</v>
      </c>
      <c r="V84" s="3">
        <f>IFERROR(IF(INDEX(Reimbursement!$L$4:$L$203,MATCH($A84,Reimbursement!$A$4:$A$203,0))="",wNoEsc,IF(INDEX(Reimbursement!$L$4:$L$203,MATCH($A84,Reimbursement!$A$4:$A$203,0))&lt;0.03,wEscLow,wEscGood)),0)</f>
        <v>0</v>
      </c>
      <c r="W84" s="3">
        <f>IFERROR(IF(INDEX('Timely Filing'!$D$4:$D$203,MATCH($A84,'Timely Filing'!$A$4:$A$203,0))&lt;90,wTFShort,IF(INDEX('Timely Filing'!$D$4:$D$203,MATCH($A84,'Timely Filing'!$A$4:$A$203,0))&lt;180,wTFMed,wTFGood)),0)</f>
        <v>0</v>
      </c>
      <c r="X84" s="3">
        <f>IFERROR(IF(INDEX('Timely Filing'!$E$4:$E$203,MATCH($A84,'Timely Filing'!$A$4:$A$203,0))&gt;45,wPaySlow,IF(INDEX('Timely Filing'!$E$4:$E$203,MATCH($A84,'Timely Filing'!$A$4:$A$203,0))&gt;30,wPayMed,wPayGood)),0)</f>
        <v>0</v>
      </c>
      <c r="Y84" s="3">
        <f>IFERROR(IF(INDEX('Timely Filing'!$H$4:$H$203,MATCH($A84,'Timely Filing'!$A$4:$A$203,0))&gt;24,wRecLong,IF(INDEX('Timely Filing'!$H$4:$H$203,MATCH($A84,'Timely Filing'!$A$4:$A$203,0))&gt;12,wRecMed,wRecGood)),0)</f>
        <v>0</v>
      </c>
      <c r="Z84" s="3">
        <f>IFERROR(IF(INDEX('Auth &amp; Admin'!$B$4:$B$203,MATCH($A84,'Auth &amp; Admin'!$A$4:$A$203,0))="Y",wAuth,0),0)</f>
        <v>0</v>
      </c>
      <c r="AA84" s="3">
        <f>IFERROR(IF(INDEX('Auth &amp; Admin'!$G$4:$G$203,MATCH($A84,'Auth &amp; Admin'!$A$4:$A$203,0))="Increasing",wDenInc,IF(INDEX('Auth &amp; Admin'!$G$4:$G$203,MATCH($A84,'Auth &amp; Admin'!$A$4:$A$203,0))="Stable",wDenStable,IF(INDEX('Auth &amp; Admin'!$G$4:$G$203,MATCH($A84,'Auth &amp; Admin'!$A$4:$A$203,0))="Decreasing",wDenDec,0))),0)</f>
        <v>0</v>
      </c>
      <c r="AB84" s="3">
        <f>IFERROR(IF(INDEX(Reimbursement!$J$4:$J$203,MATCH($A84,Reimbursement!$A$4:$A$203,0))="",0,IF(INDEX(Reimbursement!$J$4:$J$203,MATCH($A84,Reimbursement!$A$4:$A$203,0))&lt;1,wJLow,IF(INDEX(Reimbursement!$J$4:$J$203,MATCH($A84,Reimbursement!$A$4:$A$203,0))&lt;1.1,wJMed,wJGood))),0)</f>
        <v>0</v>
      </c>
    </row>
    <row r="85" spans="1:28">
      <c r="A85" s="3" t="str">
        <f t="shared" si="20"/>
        <v/>
      </c>
      <c r="B85" s="10"/>
      <c r="C85" s="10"/>
      <c r="D85" s="11"/>
      <c r="E85" s="11"/>
      <c r="F85" s="12" t="str">
        <f t="shared" si="21"/>
        <v/>
      </c>
      <c r="G85" s="10"/>
      <c r="H85" s="10"/>
      <c r="I85" s="9" t="str">
        <f t="shared" si="22"/>
        <v/>
      </c>
      <c r="J85" s="7" t="str">
        <f t="shared" ca="1" si="23"/>
        <v/>
      </c>
      <c r="K85" s="3" t="str">
        <f t="shared" ca="1" si="24"/>
        <v/>
      </c>
      <c r="L85" s="13"/>
      <c r="M85" s="10"/>
      <c r="N85" s="11"/>
      <c r="O85" s="11"/>
      <c r="P85" s="7" t="str">
        <f t="shared" si="25"/>
        <v/>
      </c>
      <c r="Q85" s="3" t="str">
        <f t="shared" si="26"/>
        <v/>
      </c>
      <c r="R85" s="10"/>
      <c r="S85" s="3">
        <f t="shared" si="27"/>
        <v>0</v>
      </c>
      <c r="T85" s="3">
        <f t="shared" si="28"/>
        <v>0</v>
      </c>
      <c r="U85" s="3">
        <f t="shared" si="29"/>
        <v>0</v>
      </c>
      <c r="V85" s="3">
        <f>IFERROR(IF(INDEX(Reimbursement!$L$4:$L$203,MATCH($A85,Reimbursement!$A$4:$A$203,0))="",wNoEsc,IF(INDEX(Reimbursement!$L$4:$L$203,MATCH($A85,Reimbursement!$A$4:$A$203,0))&lt;0.03,wEscLow,wEscGood)),0)</f>
        <v>0</v>
      </c>
      <c r="W85" s="3">
        <f>IFERROR(IF(INDEX('Timely Filing'!$D$4:$D$203,MATCH($A85,'Timely Filing'!$A$4:$A$203,0))&lt;90,wTFShort,IF(INDEX('Timely Filing'!$D$4:$D$203,MATCH($A85,'Timely Filing'!$A$4:$A$203,0))&lt;180,wTFMed,wTFGood)),0)</f>
        <v>0</v>
      </c>
      <c r="X85" s="3">
        <f>IFERROR(IF(INDEX('Timely Filing'!$E$4:$E$203,MATCH($A85,'Timely Filing'!$A$4:$A$203,0))&gt;45,wPaySlow,IF(INDEX('Timely Filing'!$E$4:$E$203,MATCH($A85,'Timely Filing'!$A$4:$A$203,0))&gt;30,wPayMed,wPayGood)),0)</f>
        <v>0</v>
      </c>
      <c r="Y85" s="3">
        <f>IFERROR(IF(INDEX('Timely Filing'!$H$4:$H$203,MATCH($A85,'Timely Filing'!$A$4:$A$203,0))&gt;24,wRecLong,IF(INDEX('Timely Filing'!$H$4:$H$203,MATCH($A85,'Timely Filing'!$A$4:$A$203,0))&gt;12,wRecMed,wRecGood)),0)</f>
        <v>0</v>
      </c>
      <c r="Z85" s="3">
        <f>IFERROR(IF(INDEX('Auth &amp; Admin'!$B$4:$B$203,MATCH($A85,'Auth &amp; Admin'!$A$4:$A$203,0))="Y",wAuth,0),0)</f>
        <v>0</v>
      </c>
      <c r="AA85" s="3">
        <f>IFERROR(IF(INDEX('Auth &amp; Admin'!$G$4:$G$203,MATCH($A85,'Auth &amp; Admin'!$A$4:$A$203,0))="Increasing",wDenInc,IF(INDEX('Auth &amp; Admin'!$G$4:$G$203,MATCH($A85,'Auth &amp; Admin'!$A$4:$A$203,0))="Stable",wDenStable,IF(INDEX('Auth &amp; Admin'!$G$4:$G$203,MATCH($A85,'Auth &amp; Admin'!$A$4:$A$203,0))="Decreasing",wDenDec,0))),0)</f>
        <v>0</v>
      </c>
      <c r="AB85" s="3">
        <f>IFERROR(IF(INDEX(Reimbursement!$J$4:$J$203,MATCH($A85,Reimbursement!$A$4:$A$203,0))="",0,IF(INDEX(Reimbursement!$J$4:$J$203,MATCH($A85,Reimbursement!$A$4:$A$203,0))&lt;1,wJLow,IF(INDEX(Reimbursement!$J$4:$J$203,MATCH($A85,Reimbursement!$A$4:$A$203,0))&lt;1.1,wJMed,wJGood))),0)</f>
        <v>0</v>
      </c>
    </row>
    <row r="86" spans="1:28">
      <c r="A86" s="3" t="str">
        <f t="shared" si="20"/>
        <v/>
      </c>
      <c r="B86" s="10"/>
      <c r="C86" s="10"/>
      <c r="D86" s="11"/>
      <c r="E86" s="11"/>
      <c r="F86" s="12" t="str">
        <f t="shared" si="21"/>
        <v/>
      </c>
      <c r="G86" s="10"/>
      <c r="H86" s="10"/>
      <c r="I86" s="9" t="str">
        <f t="shared" si="22"/>
        <v/>
      </c>
      <c r="J86" s="7" t="str">
        <f t="shared" ca="1" si="23"/>
        <v/>
      </c>
      <c r="K86" s="3" t="str">
        <f t="shared" ca="1" si="24"/>
        <v/>
      </c>
      <c r="L86" s="13"/>
      <c r="M86" s="10"/>
      <c r="N86" s="11"/>
      <c r="O86" s="11"/>
      <c r="P86" s="7" t="str">
        <f t="shared" si="25"/>
        <v/>
      </c>
      <c r="Q86" s="3" t="str">
        <f t="shared" si="26"/>
        <v/>
      </c>
      <c r="R86" s="10"/>
      <c r="S86" s="3">
        <f t="shared" si="27"/>
        <v>0</v>
      </c>
      <c r="T86" s="3">
        <f t="shared" si="28"/>
        <v>0</v>
      </c>
      <c r="U86" s="3">
        <f t="shared" si="29"/>
        <v>0</v>
      </c>
      <c r="V86" s="3">
        <f>IFERROR(IF(INDEX(Reimbursement!$L$4:$L$203,MATCH($A86,Reimbursement!$A$4:$A$203,0))="",wNoEsc,IF(INDEX(Reimbursement!$L$4:$L$203,MATCH($A86,Reimbursement!$A$4:$A$203,0))&lt;0.03,wEscLow,wEscGood)),0)</f>
        <v>0</v>
      </c>
      <c r="W86" s="3">
        <f>IFERROR(IF(INDEX('Timely Filing'!$D$4:$D$203,MATCH($A86,'Timely Filing'!$A$4:$A$203,0))&lt;90,wTFShort,IF(INDEX('Timely Filing'!$D$4:$D$203,MATCH($A86,'Timely Filing'!$A$4:$A$203,0))&lt;180,wTFMed,wTFGood)),0)</f>
        <v>0</v>
      </c>
      <c r="X86" s="3">
        <f>IFERROR(IF(INDEX('Timely Filing'!$E$4:$E$203,MATCH($A86,'Timely Filing'!$A$4:$A$203,0))&gt;45,wPaySlow,IF(INDEX('Timely Filing'!$E$4:$E$203,MATCH($A86,'Timely Filing'!$A$4:$A$203,0))&gt;30,wPayMed,wPayGood)),0)</f>
        <v>0</v>
      </c>
      <c r="Y86" s="3">
        <f>IFERROR(IF(INDEX('Timely Filing'!$H$4:$H$203,MATCH($A86,'Timely Filing'!$A$4:$A$203,0))&gt;24,wRecLong,IF(INDEX('Timely Filing'!$H$4:$H$203,MATCH($A86,'Timely Filing'!$A$4:$A$203,0))&gt;12,wRecMed,wRecGood)),0)</f>
        <v>0</v>
      </c>
      <c r="Z86" s="3">
        <f>IFERROR(IF(INDEX('Auth &amp; Admin'!$B$4:$B$203,MATCH($A86,'Auth &amp; Admin'!$A$4:$A$203,0))="Y",wAuth,0),0)</f>
        <v>0</v>
      </c>
      <c r="AA86" s="3">
        <f>IFERROR(IF(INDEX('Auth &amp; Admin'!$G$4:$G$203,MATCH($A86,'Auth &amp; Admin'!$A$4:$A$203,0))="Increasing",wDenInc,IF(INDEX('Auth &amp; Admin'!$G$4:$G$203,MATCH($A86,'Auth &amp; Admin'!$A$4:$A$203,0))="Stable",wDenStable,IF(INDEX('Auth &amp; Admin'!$G$4:$G$203,MATCH($A86,'Auth &amp; Admin'!$A$4:$A$203,0))="Decreasing",wDenDec,0))),0)</f>
        <v>0</v>
      </c>
      <c r="AB86" s="3">
        <f>IFERROR(IF(INDEX(Reimbursement!$J$4:$J$203,MATCH($A86,Reimbursement!$A$4:$A$203,0))="",0,IF(INDEX(Reimbursement!$J$4:$J$203,MATCH($A86,Reimbursement!$A$4:$A$203,0))&lt;1,wJLow,IF(INDEX(Reimbursement!$J$4:$J$203,MATCH($A86,Reimbursement!$A$4:$A$203,0))&lt;1.1,wJMed,wJGood))),0)</f>
        <v>0</v>
      </c>
    </row>
    <row r="87" spans="1:28">
      <c r="A87" s="3" t="str">
        <f t="shared" si="20"/>
        <v/>
      </c>
      <c r="B87" s="10"/>
      <c r="C87" s="10"/>
      <c r="D87" s="11"/>
      <c r="E87" s="11"/>
      <c r="F87" s="12" t="str">
        <f t="shared" si="21"/>
        <v/>
      </c>
      <c r="G87" s="10"/>
      <c r="H87" s="10"/>
      <c r="I87" s="9" t="str">
        <f t="shared" si="22"/>
        <v/>
      </c>
      <c r="J87" s="7" t="str">
        <f t="shared" ca="1" si="23"/>
        <v/>
      </c>
      <c r="K87" s="3" t="str">
        <f t="shared" ca="1" si="24"/>
        <v/>
      </c>
      <c r="L87" s="13"/>
      <c r="M87" s="10"/>
      <c r="N87" s="11"/>
      <c r="O87" s="11"/>
      <c r="P87" s="7" t="str">
        <f t="shared" si="25"/>
        <v/>
      </c>
      <c r="Q87" s="3" t="str">
        <f t="shared" si="26"/>
        <v/>
      </c>
      <c r="R87" s="10"/>
      <c r="S87" s="3">
        <f t="shared" si="27"/>
        <v>0</v>
      </c>
      <c r="T87" s="3">
        <f t="shared" si="28"/>
        <v>0</v>
      </c>
      <c r="U87" s="3">
        <f t="shared" si="29"/>
        <v>0</v>
      </c>
      <c r="V87" s="3">
        <f>IFERROR(IF(INDEX(Reimbursement!$L$4:$L$203,MATCH($A87,Reimbursement!$A$4:$A$203,0))="",wNoEsc,IF(INDEX(Reimbursement!$L$4:$L$203,MATCH($A87,Reimbursement!$A$4:$A$203,0))&lt;0.03,wEscLow,wEscGood)),0)</f>
        <v>0</v>
      </c>
      <c r="W87" s="3">
        <f>IFERROR(IF(INDEX('Timely Filing'!$D$4:$D$203,MATCH($A87,'Timely Filing'!$A$4:$A$203,0))&lt;90,wTFShort,IF(INDEX('Timely Filing'!$D$4:$D$203,MATCH($A87,'Timely Filing'!$A$4:$A$203,0))&lt;180,wTFMed,wTFGood)),0)</f>
        <v>0</v>
      </c>
      <c r="X87" s="3">
        <f>IFERROR(IF(INDEX('Timely Filing'!$E$4:$E$203,MATCH($A87,'Timely Filing'!$A$4:$A$203,0))&gt;45,wPaySlow,IF(INDEX('Timely Filing'!$E$4:$E$203,MATCH($A87,'Timely Filing'!$A$4:$A$203,0))&gt;30,wPayMed,wPayGood)),0)</f>
        <v>0</v>
      </c>
      <c r="Y87" s="3">
        <f>IFERROR(IF(INDEX('Timely Filing'!$H$4:$H$203,MATCH($A87,'Timely Filing'!$A$4:$A$203,0))&gt;24,wRecLong,IF(INDEX('Timely Filing'!$H$4:$H$203,MATCH($A87,'Timely Filing'!$A$4:$A$203,0))&gt;12,wRecMed,wRecGood)),0)</f>
        <v>0</v>
      </c>
      <c r="Z87" s="3">
        <f>IFERROR(IF(INDEX('Auth &amp; Admin'!$B$4:$B$203,MATCH($A87,'Auth &amp; Admin'!$A$4:$A$203,0))="Y",wAuth,0),0)</f>
        <v>0</v>
      </c>
      <c r="AA87" s="3">
        <f>IFERROR(IF(INDEX('Auth &amp; Admin'!$G$4:$G$203,MATCH($A87,'Auth &amp; Admin'!$A$4:$A$203,0))="Increasing",wDenInc,IF(INDEX('Auth &amp; Admin'!$G$4:$G$203,MATCH($A87,'Auth &amp; Admin'!$A$4:$A$203,0))="Stable",wDenStable,IF(INDEX('Auth &amp; Admin'!$G$4:$G$203,MATCH($A87,'Auth &amp; Admin'!$A$4:$A$203,0))="Decreasing",wDenDec,0))),0)</f>
        <v>0</v>
      </c>
      <c r="AB87" s="3">
        <f>IFERROR(IF(INDEX(Reimbursement!$J$4:$J$203,MATCH($A87,Reimbursement!$A$4:$A$203,0))="",0,IF(INDEX(Reimbursement!$J$4:$J$203,MATCH($A87,Reimbursement!$A$4:$A$203,0))&lt;1,wJLow,IF(INDEX(Reimbursement!$J$4:$J$203,MATCH($A87,Reimbursement!$A$4:$A$203,0))&lt;1.1,wJMed,wJGood))),0)</f>
        <v>0</v>
      </c>
    </row>
    <row r="88" spans="1:28">
      <c r="A88" s="3" t="str">
        <f t="shared" si="20"/>
        <v/>
      </c>
      <c r="B88" s="10"/>
      <c r="C88" s="10"/>
      <c r="D88" s="11"/>
      <c r="E88" s="11"/>
      <c r="F88" s="12" t="str">
        <f t="shared" si="21"/>
        <v/>
      </c>
      <c r="G88" s="10"/>
      <c r="H88" s="10"/>
      <c r="I88" s="9" t="str">
        <f t="shared" si="22"/>
        <v/>
      </c>
      <c r="J88" s="7" t="str">
        <f t="shared" ca="1" si="23"/>
        <v/>
      </c>
      <c r="K88" s="3" t="str">
        <f t="shared" ca="1" si="24"/>
        <v/>
      </c>
      <c r="L88" s="13"/>
      <c r="M88" s="10"/>
      <c r="N88" s="11"/>
      <c r="O88" s="11"/>
      <c r="P88" s="7" t="str">
        <f t="shared" si="25"/>
        <v/>
      </c>
      <c r="Q88" s="3" t="str">
        <f t="shared" si="26"/>
        <v/>
      </c>
      <c r="R88" s="10"/>
      <c r="S88" s="3">
        <f t="shared" si="27"/>
        <v>0</v>
      </c>
      <c r="T88" s="3">
        <f t="shared" si="28"/>
        <v>0</v>
      </c>
      <c r="U88" s="3">
        <f t="shared" si="29"/>
        <v>0</v>
      </c>
      <c r="V88" s="3">
        <f>IFERROR(IF(INDEX(Reimbursement!$L$4:$L$203,MATCH($A88,Reimbursement!$A$4:$A$203,0))="",wNoEsc,IF(INDEX(Reimbursement!$L$4:$L$203,MATCH($A88,Reimbursement!$A$4:$A$203,0))&lt;0.03,wEscLow,wEscGood)),0)</f>
        <v>0</v>
      </c>
      <c r="W88" s="3">
        <f>IFERROR(IF(INDEX('Timely Filing'!$D$4:$D$203,MATCH($A88,'Timely Filing'!$A$4:$A$203,0))&lt;90,wTFShort,IF(INDEX('Timely Filing'!$D$4:$D$203,MATCH($A88,'Timely Filing'!$A$4:$A$203,0))&lt;180,wTFMed,wTFGood)),0)</f>
        <v>0</v>
      </c>
      <c r="X88" s="3">
        <f>IFERROR(IF(INDEX('Timely Filing'!$E$4:$E$203,MATCH($A88,'Timely Filing'!$A$4:$A$203,0))&gt;45,wPaySlow,IF(INDEX('Timely Filing'!$E$4:$E$203,MATCH($A88,'Timely Filing'!$A$4:$A$203,0))&gt;30,wPayMed,wPayGood)),0)</f>
        <v>0</v>
      </c>
      <c r="Y88" s="3">
        <f>IFERROR(IF(INDEX('Timely Filing'!$H$4:$H$203,MATCH($A88,'Timely Filing'!$A$4:$A$203,0))&gt;24,wRecLong,IF(INDEX('Timely Filing'!$H$4:$H$203,MATCH($A88,'Timely Filing'!$A$4:$A$203,0))&gt;12,wRecMed,wRecGood)),0)</f>
        <v>0</v>
      </c>
      <c r="Z88" s="3">
        <f>IFERROR(IF(INDEX('Auth &amp; Admin'!$B$4:$B$203,MATCH($A88,'Auth &amp; Admin'!$A$4:$A$203,0))="Y",wAuth,0),0)</f>
        <v>0</v>
      </c>
      <c r="AA88" s="3">
        <f>IFERROR(IF(INDEX('Auth &amp; Admin'!$G$4:$G$203,MATCH($A88,'Auth &amp; Admin'!$A$4:$A$203,0))="Increasing",wDenInc,IF(INDEX('Auth &amp; Admin'!$G$4:$G$203,MATCH($A88,'Auth &amp; Admin'!$A$4:$A$203,0))="Stable",wDenStable,IF(INDEX('Auth &amp; Admin'!$G$4:$G$203,MATCH($A88,'Auth &amp; Admin'!$A$4:$A$203,0))="Decreasing",wDenDec,0))),0)</f>
        <v>0</v>
      </c>
      <c r="AB88" s="3">
        <f>IFERROR(IF(INDEX(Reimbursement!$J$4:$J$203,MATCH($A88,Reimbursement!$A$4:$A$203,0))="",0,IF(INDEX(Reimbursement!$J$4:$J$203,MATCH($A88,Reimbursement!$A$4:$A$203,0))&lt;1,wJLow,IF(INDEX(Reimbursement!$J$4:$J$203,MATCH($A88,Reimbursement!$A$4:$A$203,0))&lt;1.1,wJMed,wJGood))),0)</f>
        <v>0</v>
      </c>
    </row>
    <row r="89" spans="1:28">
      <c r="A89" s="3" t="str">
        <f t="shared" si="20"/>
        <v/>
      </c>
      <c r="B89" s="10"/>
      <c r="C89" s="10"/>
      <c r="D89" s="11"/>
      <c r="E89" s="11"/>
      <c r="F89" s="12" t="str">
        <f t="shared" si="21"/>
        <v/>
      </c>
      <c r="G89" s="10"/>
      <c r="H89" s="10"/>
      <c r="I89" s="9" t="str">
        <f t="shared" si="22"/>
        <v/>
      </c>
      <c r="J89" s="7" t="str">
        <f t="shared" ca="1" si="23"/>
        <v/>
      </c>
      <c r="K89" s="3" t="str">
        <f t="shared" ca="1" si="24"/>
        <v/>
      </c>
      <c r="L89" s="13"/>
      <c r="M89" s="10"/>
      <c r="N89" s="11"/>
      <c r="O89" s="11"/>
      <c r="P89" s="7" t="str">
        <f t="shared" si="25"/>
        <v/>
      </c>
      <c r="Q89" s="3" t="str">
        <f t="shared" si="26"/>
        <v/>
      </c>
      <c r="R89" s="10"/>
      <c r="S89" s="3">
        <f t="shared" si="27"/>
        <v>0</v>
      </c>
      <c r="T89" s="3">
        <f t="shared" si="28"/>
        <v>0</v>
      </c>
      <c r="U89" s="3">
        <f t="shared" si="29"/>
        <v>0</v>
      </c>
      <c r="V89" s="3">
        <f>IFERROR(IF(INDEX(Reimbursement!$L$4:$L$203,MATCH($A89,Reimbursement!$A$4:$A$203,0))="",wNoEsc,IF(INDEX(Reimbursement!$L$4:$L$203,MATCH($A89,Reimbursement!$A$4:$A$203,0))&lt;0.03,wEscLow,wEscGood)),0)</f>
        <v>0</v>
      </c>
      <c r="W89" s="3">
        <f>IFERROR(IF(INDEX('Timely Filing'!$D$4:$D$203,MATCH($A89,'Timely Filing'!$A$4:$A$203,0))&lt;90,wTFShort,IF(INDEX('Timely Filing'!$D$4:$D$203,MATCH($A89,'Timely Filing'!$A$4:$A$203,0))&lt;180,wTFMed,wTFGood)),0)</f>
        <v>0</v>
      </c>
      <c r="X89" s="3">
        <f>IFERROR(IF(INDEX('Timely Filing'!$E$4:$E$203,MATCH($A89,'Timely Filing'!$A$4:$A$203,0))&gt;45,wPaySlow,IF(INDEX('Timely Filing'!$E$4:$E$203,MATCH($A89,'Timely Filing'!$A$4:$A$203,0))&gt;30,wPayMed,wPayGood)),0)</f>
        <v>0</v>
      </c>
      <c r="Y89" s="3">
        <f>IFERROR(IF(INDEX('Timely Filing'!$H$4:$H$203,MATCH($A89,'Timely Filing'!$A$4:$A$203,0))&gt;24,wRecLong,IF(INDEX('Timely Filing'!$H$4:$H$203,MATCH($A89,'Timely Filing'!$A$4:$A$203,0))&gt;12,wRecMed,wRecGood)),0)</f>
        <v>0</v>
      </c>
      <c r="Z89" s="3">
        <f>IFERROR(IF(INDEX('Auth &amp; Admin'!$B$4:$B$203,MATCH($A89,'Auth &amp; Admin'!$A$4:$A$203,0))="Y",wAuth,0),0)</f>
        <v>0</v>
      </c>
      <c r="AA89" s="3">
        <f>IFERROR(IF(INDEX('Auth &amp; Admin'!$G$4:$G$203,MATCH($A89,'Auth &amp; Admin'!$A$4:$A$203,0))="Increasing",wDenInc,IF(INDEX('Auth &amp; Admin'!$G$4:$G$203,MATCH($A89,'Auth &amp; Admin'!$A$4:$A$203,0))="Stable",wDenStable,IF(INDEX('Auth &amp; Admin'!$G$4:$G$203,MATCH($A89,'Auth &amp; Admin'!$A$4:$A$203,0))="Decreasing",wDenDec,0))),0)</f>
        <v>0</v>
      </c>
      <c r="AB89" s="3">
        <f>IFERROR(IF(INDEX(Reimbursement!$J$4:$J$203,MATCH($A89,Reimbursement!$A$4:$A$203,0))="",0,IF(INDEX(Reimbursement!$J$4:$J$203,MATCH($A89,Reimbursement!$A$4:$A$203,0))&lt;1,wJLow,IF(INDEX(Reimbursement!$J$4:$J$203,MATCH($A89,Reimbursement!$A$4:$A$203,0))&lt;1.1,wJMed,wJGood))),0)</f>
        <v>0</v>
      </c>
    </row>
    <row r="90" spans="1:28">
      <c r="A90" s="3" t="str">
        <f t="shared" si="20"/>
        <v/>
      </c>
      <c r="B90" s="10"/>
      <c r="C90" s="10"/>
      <c r="D90" s="11"/>
      <c r="E90" s="11"/>
      <c r="F90" s="12" t="str">
        <f t="shared" si="21"/>
        <v/>
      </c>
      <c r="G90" s="10"/>
      <c r="H90" s="10"/>
      <c r="I90" s="9" t="str">
        <f t="shared" si="22"/>
        <v/>
      </c>
      <c r="J90" s="7" t="str">
        <f t="shared" ca="1" si="23"/>
        <v/>
      </c>
      <c r="K90" s="3" t="str">
        <f t="shared" ca="1" si="24"/>
        <v/>
      </c>
      <c r="L90" s="13"/>
      <c r="M90" s="10"/>
      <c r="N90" s="11"/>
      <c r="O90" s="11"/>
      <c r="P90" s="7" t="str">
        <f t="shared" si="25"/>
        <v/>
      </c>
      <c r="Q90" s="3" t="str">
        <f t="shared" si="26"/>
        <v/>
      </c>
      <c r="R90" s="10"/>
      <c r="S90" s="3">
        <f t="shared" si="27"/>
        <v>0</v>
      </c>
      <c r="T90" s="3">
        <f t="shared" si="28"/>
        <v>0</v>
      </c>
      <c r="U90" s="3">
        <f t="shared" si="29"/>
        <v>0</v>
      </c>
      <c r="V90" s="3">
        <f>IFERROR(IF(INDEX(Reimbursement!$L$4:$L$203,MATCH($A90,Reimbursement!$A$4:$A$203,0))="",wNoEsc,IF(INDEX(Reimbursement!$L$4:$L$203,MATCH($A90,Reimbursement!$A$4:$A$203,0))&lt;0.03,wEscLow,wEscGood)),0)</f>
        <v>0</v>
      </c>
      <c r="W90" s="3">
        <f>IFERROR(IF(INDEX('Timely Filing'!$D$4:$D$203,MATCH($A90,'Timely Filing'!$A$4:$A$203,0))&lt;90,wTFShort,IF(INDEX('Timely Filing'!$D$4:$D$203,MATCH($A90,'Timely Filing'!$A$4:$A$203,0))&lt;180,wTFMed,wTFGood)),0)</f>
        <v>0</v>
      </c>
      <c r="X90" s="3">
        <f>IFERROR(IF(INDEX('Timely Filing'!$E$4:$E$203,MATCH($A90,'Timely Filing'!$A$4:$A$203,0))&gt;45,wPaySlow,IF(INDEX('Timely Filing'!$E$4:$E$203,MATCH($A90,'Timely Filing'!$A$4:$A$203,0))&gt;30,wPayMed,wPayGood)),0)</f>
        <v>0</v>
      </c>
      <c r="Y90" s="3">
        <f>IFERROR(IF(INDEX('Timely Filing'!$H$4:$H$203,MATCH($A90,'Timely Filing'!$A$4:$A$203,0))&gt;24,wRecLong,IF(INDEX('Timely Filing'!$H$4:$H$203,MATCH($A90,'Timely Filing'!$A$4:$A$203,0))&gt;12,wRecMed,wRecGood)),0)</f>
        <v>0</v>
      </c>
      <c r="Z90" s="3">
        <f>IFERROR(IF(INDEX('Auth &amp; Admin'!$B$4:$B$203,MATCH($A90,'Auth &amp; Admin'!$A$4:$A$203,0))="Y",wAuth,0),0)</f>
        <v>0</v>
      </c>
      <c r="AA90" s="3">
        <f>IFERROR(IF(INDEX('Auth &amp; Admin'!$G$4:$G$203,MATCH($A90,'Auth &amp; Admin'!$A$4:$A$203,0))="Increasing",wDenInc,IF(INDEX('Auth &amp; Admin'!$G$4:$G$203,MATCH($A90,'Auth &amp; Admin'!$A$4:$A$203,0))="Stable",wDenStable,IF(INDEX('Auth &amp; Admin'!$G$4:$G$203,MATCH($A90,'Auth &amp; Admin'!$A$4:$A$203,0))="Decreasing",wDenDec,0))),0)</f>
        <v>0</v>
      </c>
      <c r="AB90" s="3">
        <f>IFERROR(IF(INDEX(Reimbursement!$J$4:$J$203,MATCH($A90,Reimbursement!$A$4:$A$203,0))="",0,IF(INDEX(Reimbursement!$J$4:$J$203,MATCH($A90,Reimbursement!$A$4:$A$203,0))&lt;1,wJLow,IF(INDEX(Reimbursement!$J$4:$J$203,MATCH($A90,Reimbursement!$A$4:$A$203,0))&lt;1.1,wJMed,wJGood))),0)</f>
        <v>0</v>
      </c>
    </row>
    <row r="91" spans="1:28">
      <c r="A91" s="3" t="str">
        <f t="shared" si="20"/>
        <v/>
      </c>
      <c r="B91" s="10"/>
      <c r="C91" s="10"/>
      <c r="D91" s="11"/>
      <c r="E91" s="11"/>
      <c r="F91" s="12" t="str">
        <f t="shared" si="21"/>
        <v/>
      </c>
      <c r="G91" s="10"/>
      <c r="H91" s="10"/>
      <c r="I91" s="9" t="str">
        <f t="shared" si="22"/>
        <v/>
      </c>
      <c r="J91" s="7" t="str">
        <f t="shared" ca="1" si="23"/>
        <v/>
      </c>
      <c r="K91" s="3" t="str">
        <f t="shared" ca="1" si="24"/>
        <v/>
      </c>
      <c r="L91" s="13"/>
      <c r="M91" s="10"/>
      <c r="N91" s="11"/>
      <c r="O91" s="11"/>
      <c r="P91" s="7" t="str">
        <f t="shared" si="25"/>
        <v/>
      </c>
      <c r="Q91" s="3" t="str">
        <f t="shared" si="26"/>
        <v/>
      </c>
      <c r="R91" s="10"/>
      <c r="S91" s="3">
        <f t="shared" si="27"/>
        <v>0</v>
      </c>
      <c r="T91" s="3">
        <f t="shared" si="28"/>
        <v>0</v>
      </c>
      <c r="U91" s="3">
        <f t="shared" si="29"/>
        <v>0</v>
      </c>
      <c r="V91" s="3">
        <f>IFERROR(IF(INDEX(Reimbursement!$L$4:$L$203,MATCH($A91,Reimbursement!$A$4:$A$203,0))="",wNoEsc,IF(INDEX(Reimbursement!$L$4:$L$203,MATCH($A91,Reimbursement!$A$4:$A$203,0))&lt;0.03,wEscLow,wEscGood)),0)</f>
        <v>0</v>
      </c>
      <c r="W91" s="3">
        <f>IFERROR(IF(INDEX('Timely Filing'!$D$4:$D$203,MATCH($A91,'Timely Filing'!$A$4:$A$203,0))&lt;90,wTFShort,IF(INDEX('Timely Filing'!$D$4:$D$203,MATCH($A91,'Timely Filing'!$A$4:$A$203,0))&lt;180,wTFMed,wTFGood)),0)</f>
        <v>0</v>
      </c>
      <c r="X91" s="3">
        <f>IFERROR(IF(INDEX('Timely Filing'!$E$4:$E$203,MATCH($A91,'Timely Filing'!$A$4:$A$203,0))&gt;45,wPaySlow,IF(INDEX('Timely Filing'!$E$4:$E$203,MATCH($A91,'Timely Filing'!$A$4:$A$203,0))&gt;30,wPayMed,wPayGood)),0)</f>
        <v>0</v>
      </c>
      <c r="Y91" s="3">
        <f>IFERROR(IF(INDEX('Timely Filing'!$H$4:$H$203,MATCH($A91,'Timely Filing'!$A$4:$A$203,0))&gt;24,wRecLong,IF(INDEX('Timely Filing'!$H$4:$H$203,MATCH($A91,'Timely Filing'!$A$4:$A$203,0))&gt;12,wRecMed,wRecGood)),0)</f>
        <v>0</v>
      </c>
      <c r="Z91" s="3">
        <f>IFERROR(IF(INDEX('Auth &amp; Admin'!$B$4:$B$203,MATCH($A91,'Auth &amp; Admin'!$A$4:$A$203,0))="Y",wAuth,0),0)</f>
        <v>0</v>
      </c>
      <c r="AA91" s="3">
        <f>IFERROR(IF(INDEX('Auth &amp; Admin'!$G$4:$G$203,MATCH($A91,'Auth &amp; Admin'!$A$4:$A$203,0))="Increasing",wDenInc,IF(INDEX('Auth &amp; Admin'!$G$4:$G$203,MATCH($A91,'Auth &amp; Admin'!$A$4:$A$203,0))="Stable",wDenStable,IF(INDEX('Auth &amp; Admin'!$G$4:$G$203,MATCH($A91,'Auth &amp; Admin'!$A$4:$A$203,0))="Decreasing",wDenDec,0))),0)</f>
        <v>0</v>
      </c>
      <c r="AB91" s="3">
        <f>IFERROR(IF(INDEX(Reimbursement!$J$4:$J$203,MATCH($A91,Reimbursement!$A$4:$A$203,0))="",0,IF(INDEX(Reimbursement!$J$4:$J$203,MATCH($A91,Reimbursement!$A$4:$A$203,0))&lt;1,wJLow,IF(INDEX(Reimbursement!$J$4:$J$203,MATCH($A91,Reimbursement!$A$4:$A$203,0))&lt;1.1,wJMed,wJGood))),0)</f>
        <v>0</v>
      </c>
    </row>
    <row r="92" spans="1:28">
      <c r="A92" s="3" t="str">
        <f t="shared" si="20"/>
        <v/>
      </c>
      <c r="B92" s="10"/>
      <c r="C92" s="10"/>
      <c r="D92" s="11"/>
      <c r="E92" s="11"/>
      <c r="F92" s="12" t="str">
        <f t="shared" si="21"/>
        <v/>
      </c>
      <c r="G92" s="10"/>
      <c r="H92" s="10"/>
      <c r="I92" s="9" t="str">
        <f t="shared" si="22"/>
        <v/>
      </c>
      <c r="J92" s="7" t="str">
        <f t="shared" ca="1" si="23"/>
        <v/>
      </c>
      <c r="K92" s="3" t="str">
        <f t="shared" ca="1" si="24"/>
        <v/>
      </c>
      <c r="L92" s="13"/>
      <c r="M92" s="10"/>
      <c r="N92" s="11"/>
      <c r="O92" s="11"/>
      <c r="P92" s="7" t="str">
        <f t="shared" si="25"/>
        <v/>
      </c>
      <c r="Q92" s="3" t="str">
        <f t="shared" si="26"/>
        <v/>
      </c>
      <c r="R92" s="10"/>
      <c r="S92" s="3">
        <f t="shared" si="27"/>
        <v>0</v>
      </c>
      <c r="T92" s="3">
        <f t="shared" si="28"/>
        <v>0</v>
      </c>
      <c r="U92" s="3">
        <f t="shared" si="29"/>
        <v>0</v>
      </c>
      <c r="V92" s="3">
        <f>IFERROR(IF(INDEX(Reimbursement!$L$4:$L$203,MATCH($A92,Reimbursement!$A$4:$A$203,0))="",wNoEsc,IF(INDEX(Reimbursement!$L$4:$L$203,MATCH($A92,Reimbursement!$A$4:$A$203,0))&lt;0.03,wEscLow,wEscGood)),0)</f>
        <v>0</v>
      </c>
      <c r="W92" s="3">
        <f>IFERROR(IF(INDEX('Timely Filing'!$D$4:$D$203,MATCH($A92,'Timely Filing'!$A$4:$A$203,0))&lt;90,wTFShort,IF(INDEX('Timely Filing'!$D$4:$D$203,MATCH($A92,'Timely Filing'!$A$4:$A$203,0))&lt;180,wTFMed,wTFGood)),0)</f>
        <v>0</v>
      </c>
      <c r="X92" s="3">
        <f>IFERROR(IF(INDEX('Timely Filing'!$E$4:$E$203,MATCH($A92,'Timely Filing'!$A$4:$A$203,0))&gt;45,wPaySlow,IF(INDEX('Timely Filing'!$E$4:$E$203,MATCH($A92,'Timely Filing'!$A$4:$A$203,0))&gt;30,wPayMed,wPayGood)),0)</f>
        <v>0</v>
      </c>
      <c r="Y92" s="3">
        <f>IFERROR(IF(INDEX('Timely Filing'!$H$4:$H$203,MATCH($A92,'Timely Filing'!$A$4:$A$203,0))&gt;24,wRecLong,IF(INDEX('Timely Filing'!$H$4:$H$203,MATCH($A92,'Timely Filing'!$A$4:$A$203,0))&gt;12,wRecMed,wRecGood)),0)</f>
        <v>0</v>
      </c>
      <c r="Z92" s="3">
        <f>IFERROR(IF(INDEX('Auth &amp; Admin'!$B$4:$B$203,MATCH($A92,'Auth &amp; Admin'!$A$4:$A$203,0))="Y",wAuth,0),0)</f>
        <v>0</v>
      </c>
      <c r="AA92" s="3">
        <f>IFERROR(IF(INDEX('Auth &amp; Admin'!$G$4:$G$203,MATCH($A92,'Auth &amp; Admin'!$A$4:$A$203,0))="Increasing",wDenInc,IF(INDEX('Auth &amp; Admin'!$G$4:$G$203,MATCH($A92,'Auth &amp; Admin'!$A$4:$A$203,0))="Stable",wDenStable,IF(INDEX('Auth &amp; Admin'!$G$4:$G$203,MATCH($A92,'Auth &amp; Admin'!$A$4:$A$203,0))="Decreasing",wDenDec,0))),0)</f>
        <v>0</v>
      </c>
      <c r="AB92" s="3">
        <f>IFERROR(IF(INDEX(Reimbursement!$J$4:$J$203,MATCH($A92,Reimbursement!$A$4:$A$203,0))="",0,IF(INDEX(Reimbursement!$J$4:$J$203,MATCH($A92,Reimbursement!$A$4:$A$203,0))&lt;1,wJLow,IF(INDEX(Reimbursement!$J$4:$J$203,MATCH($A92,Reimbursement!$A$4:$A$203,0))&lt;1.1,wJMed,wJGood))),0)</f>
        <v>0</v>
      </c>
    </row>
    <row r="93" spans="1:28">
      <c r="A93" s="3" t="str">
        <f t="shared" si="20"/>
        <v/>
      </c>
      <c r="B93" s="10"/>
      <c r="C93" s="10"/>
      <c r="D93" s="11"/>
      <c r="E93" s="11"/>
      <c r="F93" s="12" t="str">
        <f t="shared" si="21"/>
        <v/>
      </c>
      <c r="G93" s="10"/>
      <c r="H93" s="10"/>
      <c r="I93" s="9" t="str">
        <f t="shared" si="22"/>
        <v/>
      </c>
      <c r="J93" s="7" t="str">
        <f t="shared" ca="1" si="23"/>
        <v/>
      </c>
      <c r="K93" s="3" t="str">
        <f t="shared" ca="1" si="24"/>
        <v/>
      </c>
      <c r="L93" s="13"/>
      <c r="M93" s="10"/>
      <c r="N93" s="11"/>
      <c r="O93" s="11"/>
      <c r="P93" s="7" t="str">
        <f t="shared" si="25"/>
        <v/>
      </c>
      <c r="Q93" s="3" t="str">
        <f t="shared" si="26"/>
        <v/>
      </c>
      <c r="R93" s="10"/>
      <c r="S93" s="3">
        <f t="shared" si="27"/>
        <v>0</v>
      </c>
      <c r="T93" s="3">
        <f t="shared" si="28"/>
        <v>0</v>
      </c>
      <c r="U93" s="3">
        <f t="shared" si="29"/>
        <v>0</v>
      </c>
      <c r="V93" s="3">
        <f>IFERROR(IF(INDEX(Reimbursement!$L$4:$L$203,MATCH($A93,Reimbursement!$A$4:$A$203,0))="",wNoEsc,IF(INDEX(Reimbursement!$L$4:$L$203,MATCH($A93,Reimbursement!$A$4:$A$203,0))&lt;0.03,wEscLow,wEscGood)),0)</f>
        <v>0</v>
      </c>
      <c r="W93" s="3">
        <f>IFERROR(IF(INDEX('Timely Filing'!$D$4:$D$203,MATCH($A93,'Timely Filing'!$A$4:$A$203,0))&lt;90,wTFShort,IF(INDEX('Timely Filing'!$D$4:$D$203,MATCH($A93,'Timely Filing'!$A$4:$A$203,0))&lt;180,wTFMed,wTFGood)),0)</f>
        <v>0</v>
      </c>
      <c r="X93" s="3">
        <f>IFERROR(IF(INDEX('Timely Filing'!$E$4:$E$203,MATCH($A93,'Timely Filing'!$A$4:$A$203,0))&gt;45,wPaySlow,IF(INDEX('Timely Filing'!$E$4:$E$203,MATCH($A93,'Timely Filing'!$A$4:$A$203,0))&gt;30,wPayMed,wPayGood)),0)</f>
        <v>0</v>
      </c>
      <c r="Y93" s="3">
        <f>IFERROR(IF(INDEX('Timely Filing'!$H$4:$H$203,MATCH($A93,'Timely Filing'!$A$4:$A$203,0))&gt;24,wRecLong,IF(INDEX('Timely Filing'!$H$4:$H$203,MATCH($A93,'Timely Filing'!$A$4:$A$203,0))&gt;12,wRecMed,wRecGood)),0)</f>
        <v>0</v>
      </c>
      <c r="Z93" s="3">
        <f>IFERROR(IF(INDEX('Auth &amp; Admin'!$B$4:$B$203,MATCH($A93,'Auth &amp; Admin'!$A$4:$A$203,0))="Y",wAuth,0),0)</f>
        <v>0</v>
      </c>
      <c r="AA93" s="3">
        <f>IFERROR(IF(INDEX('Auth &amp; Admin'!$G$4:$G$203,MATCH($A93,'Auth &amp; Admin'!$A$4:$A$203,0))="Increasing",wDenInc,IF(INDEX('Auth &amp; Admin'!$G$4:$G$203,MATCH($A93,'Auth &amp; Admin'!$A$4:$A$203,0))="Stable",wDenStable,IF(INDEX('Auth &amp; Admin'!$G$4:$G$203,MATCH($A93,'Auth &amp; Admin'!$A$4:$A$203,0))="Decreasing",wDenDec,0))),0)</f>
        <v>0</v>
      </c>
      <c r="AB93" s="3">
        <f>IFERROR(IF(INDEX(Reimbursement!$J$4:$J$203,MATCH($A93,Reimbursement!$A$4:$A$203,0))="",0,IF(INDEX(Reimbursement!$J$4:$J$203,MATCH($A93,Reimbursement!$A$4:$A$203,0))&lt;1,wJLow,IF(INDEX(Reimbursement!$J$4:$J$203,MATCH($A93,Reimbursement!$A$4:$A$203,0))&lt;1.1,wJMed,wJGood))),0)</f>
        <v>0</v>
      </c>
    </row>
    <row r="94" spans="1:28">
      <c r="A94" s="3" t="str">
        <f t="shared" si="20"/>
        <v/>
      </c>
      <c r="B94" s="10"/>
      <c r="C94" s="10"/>
      <c r="D94" s="11"/>
      <c r="E94" s="11"/>
      <c r="F94" s="12" t="str">
        <f t="shared" si="21"/>
        <v/>
      </c>
      <c r="G94" s="10"/>
      <c r="H94" s="10"/>
      <c r="I94" s="9" t="str">
        <f t="shared" si="22"/>
        <v/>
      </c>
      <c r="J94" s="7" t="str">
        <f t="shared" ca="1" si="23"/>
        <v/>
      </c>
      <c r="K94" s="3" t="str">
        <f t="shared" ca="1" si="24"/>
        <v/>
      </c>
      <c r="L94" s="13"/>
      <c r="M94" s="10"/>
      <c r="N94" s="11"/>
      <c r="O94" s="11"/>
      <c r="P94" s="7" t="str">
        <f t="shared" si="25"/>
        <v/>
      </c>
      <c r="Q94" s="3" t="str">
        <f t="shared" si="26"/>
        <v/>
      </c>
      <c r="R94" s="10"/>
      <c r="S94" s="3">
        <f t="shared" si="27"/>
        <v>0</v>
      </c>
      <c r="T94" s="3">
        <f t="shared" si="28"/>
        <v>0</v>
      </c>
      <c r="U94" s="3">
        <f t="shared" si="29"/>
        <v>0</v>
      </c>
      <c r="V94" s="3">
        <f>IFERROR(IF(INDEX(Reimbursement!$L$4:$L$203,MATCH($A94,Reimbursement!$A$4:$A$203,0))="",wNoEsc,IF(INDEX(Reimbursement!$L$4:$L$203,MATCH($A94,Reimbursement!$A$4:$A$203,0))&lt;0.03,wEscLow,wEscGood)),0)</f>
        <v>0</v>
      </c>
      <c r="W94" s="3">
        <f>IFERROR(IF(INDEX('Timely Filing'!$D$4:$D$203,MATCH($A94,'Timely Filing'!$A$4:$A$203,0))&lt;90,wTFShort,IF(INDEX('Timely Filing'!$D$4:$D$203,MATCH($A94,'Timely Filing'!$A$4:$A$203,0))&lt;180,wTFMed,wTFGood)),0)</f>
        <v>0</v>
      </c>
      <c r="X94" s="3">
        <f>IFERROR(IF(INDEX('Timely Filing'!$E$4:$E$203,MATCH($A94,'Timely Filing'!$A$4:$A$203,0))&gt;45,wPaySlow,IF(INDEX('Timely Filing'!$E$4:$E$203,MATCH($A94,'Timely Filing'!$A$4:$A$203,0))&gt;30,wPayMed,wPayGood)),0)</f>
        <v>0</v>
      </c>
      <c r="Y94" s="3">
        <f>IFERROR(IF(INDEX('Timely Filing'!$H$4:$H$203,MATCH($A94,'Timely Filing'!$A$4:$A$203,0))&gt;24,wRecLong,IF(INDEX('Timely Filing'!$H$4:$H$203,MATCH($A94,'Timely Filing'!$A$4:$A$203,0))&gt;12,wRecMed,wRecGood)),0)</f>
        <v>0</v>
      </c>
      <c r="Z94" s="3">
        <f>IFERROR(IF(INDEX('Auth &amp; Admin'!$B$4:$B$203,MATCH($A94,'Auth &amp; Admin'!$A$4:$A$203,0))="Y",wAuth,0),0)</f>
        <v>0</v>
      </c>
      <c r="AA94" s="3">
        <f>IFERROR(IF(INDEX('Auth &amp; Admin'!$G$4:$G$203,MATCH($A94,'Auth &amp; Admin'!$A$4:$A$203,0))="Increasing",wDenInc,IF(INDEX('Auth &amp; Admin'!$G$4:$G$203,MATCH($A94,'Auth &amp; Admin'!$A$4:$A$203,0))="Stable",wDenStable,IF(INDEX('Auth &amp; Admin'!$G$4:$G$203,MATCH($A94,'Auth &amp; Admin'!$A$4:$A$203,0))="Decreasing",wDenDec,0))),0)</f>
        <v>0</v>
      </c>
      <c r="AB94" s="3">
        <f>IFERROR(IF(INDEX(Reimbursement!$J$4:$J$203,MATCH($A94,Reimbursement!$A$4:$A$203,0))="",0,IF(INDEX(Reimbursement!$J$4:$J$203,MATCH($A94,Reimbursement!$A$4:$A$203,0))&lt;1,wJLow,IF(INDEX(Reimbursement!$J$4:$J$203,MATCH($A94,Reimbursement!$A$4:$A$203,0))&lt;1.1,wJMed,wJGood))),0)</f>
        <v>0</v>
      </c>
    </row>
    <row r="95" spans="1:28">
      <c r="A95" s="3" t="str">
        <f t="shared" si="20"/>
        <v/>
      </c>
      <c r="B95" s="10"/>
      <c r="C95" s="10"/>
      <c r="D95" s="11"/>
      <c r="E95" s="11"/>
      <c r="F95" s="12" t="str">
        <f t="shared" si="21"/>
        <v/>
      </c>
      <c r="G95" s="10"/>
      <c r="H95" s="10"/>
      <c r="I95" s="9" t="str">
        <f t="shared" si="22"/>
        <v/>
      </c>
      <c r="J95" s="7" t="str">
        <f t="shared" ca="1" si="23"/>
        <v/>
      </c>
      <c r="K95" s="3" t="str">
        <f t="shared" ca="1" si="24"/>
        <v/>
      </c>
      <c r="L95" s="13"/>
      <c r="M95" s="10"/>
      <c r="N95" s="11"/>
      <c r="O95" s="11"/>
      <c r="P95" s="7" t="str">
        <f t="shared" si="25"/>
        <v/>
      </c>
      <c r="Q95" s="3" t="str">
        <f t="shared" si="26"/>
        <v/>
      </c>
      <c r="R95" s="10"/>
      <c r="S95" s="3">
        <f t="shared" si="27"/>
        <v>0</v>
      </c>
      <c r="T95" s="3">
        <f t="shared" si="28"/>
        <v>0</v>
      </c>
      <c r="U95" s="3">
        <f t="shared" si="29"/>
        <v>0</v>
      </c>
      <c r="V95" s="3">
        <f>IFERROR(IF(INDEX(Reimbursement!$L$4:$L$203,MATCH($A95,Reimbursement!$A$4:$A$203,0))="",wNoEsc,IF(INDEX(Reimbursement!$L$4:$L$203,MATCH($A95,Reimbursement!$A$4:$A$203,0))&lt;0.03,wEscLow,wEscGood)),0)</f>
        <v>0</v>
      </c>
      <c r="W95" s="3">
        <f>IFERROR(IF(INDEX('Timely Filing'!$D$4:$D$203,MATCH($A95,'Timely Filing'!$A$4:$A$203,0))&lt;90,wTFShort,IF(INDEX('Timely Filing'!$D$4:$D$203,MATCH($A95,'Timely Filing'!$A$4:$A$203,0))&lt;180,wTFMed,wTFGood)),0)</f>
        <v>0</v>
      </c>
      <c r="X95" s="3">
        <f>IFERROR(IF(INDEX('Timely Filing'!$E$4:$E$203,MATCH($A95,'Timely Filing'!$A$4:$A$203,0))&gt;45,wPaySlow,IF(INDEX('Timely Filing'!$E$4:$E$203,MATCH($A95,'Timely Filing'!$A$4:$A$203,0))&gt;30,wPayMed,wPayGood)),0)</f>
        <v>0</v>
      </c>
      <c r="Y95" s="3">
        <f>IFERROR(IF(INDEX('Timely Filing'!$H$4:$H$203,MATCH($A95,'Timely Filing'!$A$4:$A$203,0))&gt;24,wRecLong,IF(INDEX('Timely Filing'!$H$4:$H$203,MATCH($A95,'Timely Filing'!$A$4:$A$203,0))&gt;12,wRecMed,wRecGood)),0)</f>
        <v>0</v>
      </c>
      <c r="Z95" s="3">
        <f>IFERROR(IF(INDEX('Auth &amp; Admin'!$B$4:$B$203,MATCH($A95,'Auth &amp; Admin'!$A$4:$A$203,0))="Y",wAuth,0),0)</f>
        <v>0</v>
      </c>
      <c r="AA95" s="3">
        <f>IFERROR(IF(INDEX('Auth &amp; Admin'!$G$4:$G$203,MATCH($A95,'Auth &amp; Admin'!$A$4:$A$203,0))="Increasing",wDenInc,IF(INDEX('Auth &amp; Admin'!$G$4:$G$203,MATCH($A95,'Auth &amp; Admin'!$A$4:$A$203,0))="Stable",wDenStable,IF(INDEX('Auth &amp; Admin'!$G$4:$G$203,MATCH($A95,'Auth &amp; Admin'!$A$4:$A$203,0))="Decreasing",wDenDec,0))),0)</f>
        <v>0</v>
      </c>
      <c r="AB95" s="3">
        <f>IFERROR(IF(INDEX(Reimbursement!$J$4:$J$203,MATCH($A95,Reimbursement!$A$4:$A$203,0))="",0,IF(INDEX(Reimbursement!$J$4:$J$203,MATCH($A95,Reimbursement!$A$4:$A$203,0))&lt;1,wJLow,IF(INDEX(Reimbursement!$J$4:$J$203,MATCH($A95,Reimbursement!$A$4:$A$203,0))&lt;1.1,wJMed,wJGood))),0)</f>
        <v>0</v>
      </c>
    </row>
    <row r="96" spans="1:28">
      <c r="A96" s="3" t="str">
        <f t="shared" si="20"/>
        <v/>
      </c>
      <c r="B96" s="10"/>
      <c r="C96" s="10"/>
      <c r="D96" s="11"/>
      <c r="E96" s="11"/>
      <c r="F96" s="12" t="str">
        <f t="shared" si="21"/>
        <v/>
      </c>
      <c r="G96" s="10"/>
      <c r="H96" s="10"/>
      <c r="I96" s="9" t="str">
        <f t="shared" si="22"/>
        <v/>
      </c>
      <c r="J96" s="7" t="str">
        <f t="shared" ca="1" si="23"/>
        <v/>
      </c>
      <c r="K96" s="3" t="str">
        <f t="shared" ca="1" si="24"/>
        <v/>
      </c>
      <c r="L96" s="13"/>
      <c r="M96" s="10"/>
      <c r="N96" s="11"/>
      <c r="O96" s="11"/>
      <c r="P96" s="7" t="str">
        <f t="shared" si="25"/>
        <v/>
      </c>
      <c r="Q96" s="3" t="str">
        <f t="shared" si="26"/>
        <v/>
      </c>
      <c r="R96" s="10"/>
      <c r="S96" s="3">
        <f t="shared" si="27"/>
        <v>0</v>
      </c>
      <c r="T96" s="3">
        <f t="shared" si="28"/>
        <v>0</v>
      </c>
      <c r="U96" s="3">
        <f t="shared" si="29"/>
        <v>0</v>
      </c>
      <c r="V96" s="3">
        <f>IFERROR(IF(INDEX(Reimbursement!$L$4:$L$203,MATCH($A96,Reimbursement!$A$4:$A$203,0))="",wNoEsc,IF(INDEX(Reimbursement!$L$4:$L$203,MATCH($A96,Reimbursement!$A$4:$A$203,0))&lt;0.03,wEscLow,wEscGood)),0)</f>
        <v>0</v>
      </c>
      <c r="W96" s="3">
        <f>IFERROR(IF(INDEX('Timely Filing'!$D$4:$D$203,MATCH($A96,'Timely Filing'!$A$4:$A$203,0))&lt;90,wTFShort,IF(INDEX('Timely Filing'!$D$4:$D$203,MATCH($A96,'Timely Filing'!$A$4:$A$203,0))&lt;180,wTFMed,wTFGood)),0)</f>
        <v>0</v>
      </c>
      <c r="X96" s="3">
        <f>IFERROR(IF(INDEX('Timely Filing'!$E$4:$E$203,MATCH($A96,'Timely Filing'!$A$4:$A$203,0))&gt;45,wPaySlow,IF(INDEX('Timely Filing'!$E$4:$E$203,MATCH($A96,'Timely Filing'!$A$4:$A$203,0))&gt;30,wPayMed,wPayGood)),0)</f>
        <v>0</v>
      </c>
      <c r="Y96" s="3">
        <f>IFERROR(IF(INDEX('Timely Filing'!$H$4:$H$203,MATCH($A96,'Timely Filing'!$A$4:$A$203,0))&gt;24,wRecLong,IF(INDEX('Timely Filing'!$H$4:$H$203,MATCH($A96,'Timely Filing'!$A$4:$A$203,0))&gt;12,wRecMed,wRecGood)),0)</f>
        <v>0</v>
      </c>
      <c r="Z96" s="3">
        <f>IFERROR(IF(INDEX('Auth &amp; Admin'!$B$4:$B$203,MATCH($A96,'Auth &amp; Admin'!$A$4:$A$203,0))="Y",wAuth,0),0)</f>
        <v>0</v>
      </c>
      <c r="AA96" s="3">
        <f>IFERROR(IF(INDEX('Auth &amp; Admin'!$G$4:$G$203,MATCH($A96,'Auth &amp; Admin'!$A$4:$A$203,0))="Increasing",wDenInc,IF(INDEX('Auth &amp; Admin'!$G$4:$G$203,MATCH($A96,'Auth &amp; Admin'!$A$4:$A$203,0))="Stable",wDenStable,IF(INDEX('Auth &amp; Admin'!$G$4:$G$203,MATCH($A96,'Auth &amp; Admin'!$A$4:$A$203,0))="Decreasing",wDenDec,0))),0)</f>
        <v>0</v>
      </c>
      <c r="AB96" s="3">
        <f>IFERROR(IF(INDEX(Reimbursement!$J$4:$J$203,MATCH($A96,Reimbursement!$A$4:$A$203,0))="",0,IF(INDEX(Reimbursement!$J$4:$J$203,MATCH($A96,Reimbursement!$A$4:$A$203,0))&lt;1,wJLow,IF(INDEX(Reimbursement!$J$4:$J$203,MATCH($A96,Reimbursement!$A$4:$A$203,0))&lt;1.1,wJMed,wJGood))),0)</f>
        <v>0</v>
      </c>
    </row>
    <row r="97" spans="1:28">
      <c r="A97" s="3" t="str">
        <f t="shared" si="20"/>
        <v/>
      </c>
      <c r="B97" s="10"/>
      <c r="C97" s="10"/>
      <c r="D97" s="11"/>
      <c r="E97" s="11"/>
      <c r="F97" s="12" t="str">
        <f t="shared" si="21"/>
        <v/>
      </c>
      <c r="G97" s="10"/>
      <c r="H97" s="10"/>
      <c r="I97" s="9" t="str">
        <f t="shared" si="22"/>
        <v/>
      </c>
      <c r="J97" s="7" t="str">
        <f t="shared" ca="1" si="23"/>
        <v/>
      </c>
      <c r="K97" s="3" t="str">
        <f t="shared" ca="1" si="24"/>
        <v/>
      </c>
      <c r="L97" s="13"/>
      <c r="M97" s="10"/>
      <c r="N97" s="11"/>
      <c r="O97" s="11"/>
      <c r="P97" s="7" t="str">
        <f t="shared" si="25"/>
        <v/>
      </c>
      <c r="Q97" s="3" t="str">
        <f t="shared" si="26"/>
        <v/>
      </c>
      <c r="R97" s="10"/>
      <c r="S97" s="3">
        <f t="shared" si="27"/>
        <v>0</v>
      </c>
      <c r="T97" s="3">
        <f t="shared" si="28"/>
        <v>0</v>
      </c>
      <c r="U97" s="3">
        <f t="shared" si="29"/>
        <v>0</v>
      </c>
      <c r="V97" s="3">
        <f>IFERROR(IF(INDEX(Reimbursement!$L$4:$L$203,MATCH($A97,Reimbursement!$A$4:$A$203,0))="",wNoEsc,IF(INDEX(Reimbursement!$L$4:$L$203,MATCH($A97,Reimbursement!$A$4:$A$203,0))&lt;0.03,wEscLow,wEscGood)),0)</f>
        <v>0</v>
      </c>
      <c r="W97" s="3">
        <f>IFERROR(IF(INDEX('Timely Filing'!$D$4:$D$203,MATCH($A97,'Timely Filing'!$A$4:$A$203,0))&lt;90,wTFShort,IF(INDEX('Timely Filing'!$D$4:$D$203,MATCH($A97,'Timely Filing'!$A$4:$A$203,0))&lt;180,wTFMed,wTFGood)),0)</f>
        <v>0</v>
      </c>
      <c r="X97" s="3">
        <f>IFERROR(IF(INDEX('Timely Filing'!$E$4:$E$203,MATCH($A97,'Timely Filing'!$A$4:$A$203,0))&gt;45,wPaySlow,IF(INDEX('Timely Filing'!$E$4:$E$203,MATCH($A97,'Timely Filing'!$A$4:$A$203,0))&gt;30,wPayMed,wPayGood)),0)</f>
        <v>0</v>
      </c>
      <c r="Y97" s="3">
        <f>IFERROR(IF(INDEX('Timely Filing'!$H$4:$H$203,MATCH($A97,'Timely Filing'!$A$4:$A$203,0))&gt;24,wRecLong,IF(INDEX('Timely Filing'!$H$4:$H$203,MATCH($A97,'Timely Filing'!$A$4:$A$203,0))&gt;12,wRecMed,wRecGood)),0)</f>
        <v>0</v>
      </c>
      <c r="Z97" s="3">
        <f>IFERROR(IF(INDEX('Auth &amp; Admin'!$B$4:$B$203,MATCH($A97,'Auth &amp; Admin'!$A$4:$A$203,0))="Y",wAuth,0),0)</f>
        <v>0</v>
      </c>
      <c r="AA97" s="3">
        <f>IFERROR(IF(INDEX('Auth &amp; Admin'!$G$4:$G$203,MATCH($A97,'Auth &amp; Admin'!$A$4:$A$203,0))="Increasing",wDenInc,IF(INDEX('Auth &amp; Admin'!$G$4:$G$203,MATCH($A97,'Auth &amp; Admin'!$A$4:$A$203,0))="Stable",wDenStable,IF(INDEX('Auth &amp; Admin'!$G$4:$G$203,MATCH($A97,'Auth &amp; Admin'!$A$4:$A$203,0))="Decreasing",wDenDec,0))),0)</f>
        <v>0</v>
      </c>
      <c r="AB97" s="3">
        <f>IFERROR(IF(INDEX(Reimbursement!$J$4:$J$203,MATCH($A97,Reimbursement!$A$4:$A$203,0))="",0,IF(INDEX(Reimbursement!$J$4:$J$203,MATCH($A97,Reimbursement!$A$4:$A$203,0))&lt;1,wJLow,IF(INDEX(Reimbursement!$J$4:$J$203,MATCH($A97,Reimbursement!$A$4:$A$203,0))&lt;1.1,wJMed,wJGood))),0)</f>
        <v>0</v>
      </c>
    </row>
    <row r="98" spans="1:28">
      <c r="A98" s="3" t="str">
        <f t="shared" si="20"/>
        <v/>
      </c>
      <c r="B98" s="10"/>
      <c r="C98" s="10"/>
      <c r="D98" s="11"/>
      <c r="E98" s="11"/>
      <c r="F98" s="12" t="str">
        <f t="shared" si="21"/>
        <v/>
      </c>
      <c r="G98" s="10"/>
      <c r="H98" s="10"/>
      <c r="I98" s="9" t="str">
        <f t="shared" si="22"/>
        <v/>
      </c>
      <c r="J98" s="7" t="str">
        <f t="shared" ca="1" si="23"/>
        <v/>
      </c>
      <c r="K98" s="3" t="str">
        <f t="shared" ca="1" si="24"/>
        <v/>
      </c>
      <c r="L98" s="13"/>
      <c r="M98" s="10"/>
      <c r="N98" s="11"/>
      <c r="O98" s="11"/>
      <c r="P98" s="7" t="str">
        <f t="shared" si="25"/>
        <v/>
      </c>
      <c r="Q98" s="3" t="str">
        <f t="shared" si="26"/>
        <v/>
      </c>
      <c r="R98" s="10"/>
      <c r="S98" s="3">
        <f t="shared" si="27"/>
        <v>0</v>
      </c>
      <c r="T98" s="3">
        <f t="shared" si="28"/>
        <v>0</v>
      </c>
      <c r="U98" s="3">
        <f t="shared" si="29"/>
        <v>0</v>
      </c>
      <c r="V98" s="3">
        <f>IFERROR(IF(INDEX(Reimbursement!$L$4:$L$203,MATCH($A98,Reimbursement!$A$4:$A$203,0))="",wNoEsc,IF(INDEX(Reimbursement!$L$4:$L$203,MATCH($A98,Reimbursement!$A$4:$A$203,0))&lt;0.03,wEscLow,wEscGood)),0)</f>
        <v>0</v>
      </c>
      <c r="W98" s="3">
        <f>IFERROR(IF(INDEX('Timely Filing'!$D$4:$D$203,MATCH($A98,'Timely Filing'!$A$4:$A$203,0))&lt;90,wTFShort,IF(INDEX('Timely Filing'!$D$4:$D$203,MATCH($A98,'Timely Filing'!$A$4:$A$203,0))&lt;180,wTFMed,wTFGood)),0)</f>
        <v>0</v>
      </c>
      <c r="X98" s="3">
        <f>IFERROR(IF(INDEX('Timely Filing'!$E$4:$E$203,MATCH($A98,'Timely Filing'!$A$4:$A$203,0))&gt;45,wPaySlow,IF(INDEX('Timely Filing'!$E$4:$E$203,MATCH($A98,'Timely Filing'!$A$4:$A$203,0))&gt;30,wPayMed,wPayGood)),0)</f>
        <v>0</v>
      </c>
      <c r="Y98" s="3">
        <f>IFERROR(IF(INDEX('Timely Filing'!$H$4:$H$203,MATCH($A98,'Timely Filing'!$A$4:$A$203,0))&gt;24,wRecLong,IF(INDEX('Timely Filing'!$H$4:$H$203,MATCH($A98,'Timely Filing'!$A$4:$A$203,0))&gt;12,wRecMed,wRecGood)),0)</f>
        <v>0</v>
      </c>
      <c r="Z98" s="3">
        <f>IFERROR(IF(INDEX('Auth &amp; Admin'!$B$4:$B$203,MATCH($A98,'Auth &amp; Admin'!$A$4:$A$203,0))="Y",wAuth,0),0)</f>
        <v>0</v>
      </c>
      <c r="AA98" s="3">
        <f>IFERROR(IF(INDEX('Auth &amp; Admin'!$G$4:$G$203,MATCH($A98,'Auth &amp; Admin'!$A$4:$A$203,0))="Increasing",wDenInc,IF(INDEX('Auth &amp; Admin'!$G$4:$G$203,MATCH($A98,'Auth &amp; Admin'!$A$4:$A$203,0))="Stable",wDenStable,IF(INDEX('Auth &amp; Admin'!$G$4:$G$203,MATCH($A98,'Auth &amp; Admin'!$A$4:$A$203,0))="Decreasing",wDenDec,0))),0)</f>
        <v>0</v>
      </c>
      <c r="AB98" s="3">
        <f>IFERROR(IF(INDEX(Reimbursement!$J$4:$J$203,MATCH($A98,Reimbursement!$A$4:$A$203,0))="",0,IF(INDEX(Reimbursement!$J$4:$J$203,MATCH($A98,Reimbursement!$A$4:$A$203,0))&lt;1,wJLow,IF(INDEX(Reimbursement!$J$4:$J$203,MATCH($A98,Reimbursement!$A$4:$A$203,0))&lt;1.1,wJMed,wJGood))),0)</f>
        <v>0</v>
      </c>
    </row>
    <row r="99" spans="1:28">
      <c r="A99" s="3" t="str">
        <f t="shared" si="20"/>
        <v/>
      </c>
      <c r="B99" s="10"/>
      <c r="C99" s="10"/>
      <c r="D99" s="11"/>
      <c r="E99" s="11"/>
      <c r="F99" s="12" t="str">
        <f t="shared" si="21"/>
        <v/>
      </c>
      <c r="G99" s="10"/>
      <c r="H99" s="10"/>
      <c r="I99" s="9" t="str">
        <f t="shared" si="22"/>
        <v/>
      </c>
      <c r="J99" s="7" t="str">
        <f t="shared" ca="1" si="23"/>
        <v/>
      </c>
      <c r="K99" s="3" t="str">
        <f t="shared" ca="1" si="24"/>
        <v/>
      </c>
      <c r="L99" s="13"/>
      <c r="M99" s="10"/>
      <c r="N99" s="11"/>
      <c r="O99" s="11"/>
      <c r="P99" s="7" t="str">
        <f t="shared" si="25"/>
        <v/>
      </c>
      <c r="Q99" s="3" t="str">
        <f t="shared" si="26"/>
        <v/>
      </c>
      <c r="R99" s="10"/>
      <c r="S99" s="3">
        <f t="shared" si="27"/>
        <v>0</v>
      </c>
      <c r="T99" s="3">
        <f t="shared" si="28"/>
        <v>0</v>
      </c>
      <c r="U99" s="3">
        <f t="shared" si="29"/>
        <v>0</v>
      </c>
      <c r="V99" s="3">
        <f>IFERROR(IF(INDEX(Reimbursement!$L$4:$L$203,MATCH($A99,Reimbursement!$A$4:$A$203,0))="",wNoEsc,IF(INDEX(Reimbursement!$L$4:$L$203,MATCH($A99,Reimbursement!$A$4:$A$203,0))&lt;0.03,wEscLow,wEscGood)),0)</f>
        <v>0</v>
      </c>
      <c r="W99" s="3">
        <f>IFERROR(IF(INDEX('Timely Filing'!$D$4:$D$203,MATCH($A99,'Timely Filing'!$A$4:$A$203,0))&lt;90,wTFShort,IF(INDEX('Timely Filing'!$D$4:$D$203,MATCH($A99,'Timely Filing'!$A$4:$A$203,0))&lt;180,wTFMed,wTFGood)),0)</f>
        <v>0</v>
      </c>
      <c r="X99" s="3">
        <f>IFERROR(IF(INDEX('Timely Filing'!$E$4:$E$203,MATCH($A99,'Timely Filing'!$A$4:$A$203,0))&gt;45,wPaySlow,IF(INDEX('Timely Filing'!$E$4:$E$203,MATCH($A99,'Timely Filing'!$A$4:$A$203,0))&gt;30,wPayMed,wPayGood)),0)</f>
        <v>0</v>
      </c>
      <c r="Y99" s="3">
        <f>IFERROR(IF(INDEX('Timely Filing'!$H$4:$H$203,MATCH($A99,'Timely Filing'!$A$4:$A$203,0))&gt;24,wRecLong,IF(INDEX('Timely Filing'!$H$4:$H$203,MATCH($A99,'Timely Filing'!$A$4:$A$203,0))&gt;12,wRecMed,wRecGood)),0)</f>
        <v>0</v>
      </c>
      <c r="Z99" s="3">
        <f>IFERROR(IF(INDEX('Auth &amp; Admin'!$B$4:$B$203,MATCH($A99,'Auth &amp; Admin'!$A$4:$A$203,0))="Y",wAuth,0),0)</f>
        <v>0</v>
      </c>
      <c r="AA99" s="3">
        <f>IFERROR(IF(INDEX('Auth &amp; Admin'!$G$4:$G$203,MATCH($A99,'Auth &amp; Admin'!$A$4:$A$203,0))="Increasing",wDenInc,IF(INDEX('Auth &amp; Admin'!$G$4:$G$203,MATCH($A99,'Auth &amp; Admin'!$A$4:$A$203,0))="Stable",wDenStable,IF(INDEX('Auth &amp; Admin'!$G$4:$G$203,MATCH($A99,'Auth &amp; Admin'!$A$4:$A$203,0))="Decreasing",wDenDec,0))),0)</f>
        <v>0</v>
      </c>
      <c r="AB99" s="3">
        <f>IFERROR(IF(INDEX(Reimbursement!$J$4:$J$203,MATCH($A99,Reimbursement!$A$4:$A$203,0))="",0,IF(INDEX(Reimbursement!$J$4:$J$203,MATCH($A99,Reimbursement!$A$4:$A$203,0))&lt;1,wJLow,IF(INDEX(Reimbursement!$J$4:$J$203,MATCH($A99,Reimbursement!$A$4:$A$203,0))&lt;1.1,wJMed,wJGood))),0)</f>
        <v>0</v>
      </c>
    </row>
    <row r="100" spans="1:28">
      <c r="A100" s="3" t="str">
        <f t="shared" ref="A100:A131" si="30">IF(B100="","",B100&amp;" - "&amp;C100)</f>
        <v/>
      </c>
      <c r="B100" s="10"/>
      <c r="C100" s="10"/>
      <c r="D100" s="11"/>
      <c r="E100" s="11"/>
      <c r="F100" s="12" t="str">
        <f t="shared" ref="F100:F131" si="31">IF(OR(D100="",E100=""),"",ROUND((E100-D100)/365,1))</f>
        <v/>
      </c>
      <c r="G100" s="10"/>
      <c r="H100" s="10"/>
      <c r="I100" s="9" t="str">
        <f t="shared" ref="I100:I131" si="32">IF(OR(E100="",H100=""),"",E100-H100)</f>
        <v/>
      </c>
      <c r="J100" s="7" t="str">
        <f t="shared" ref="J100:J131" ca="1" si="33">IF(I100="","",I100-TODAY())</f>
        <v/>
      </c>
      <c r="K100" s="3" t="str">
        <f t="shared" ref="K100:K131" ca="1" si="34">IF(J100="","",IF(J100&lt;0,"OVERDUE",IF(J100&lt;=thDueSoon,"DUE ≤30 DAYS",IF(J100&lt;=thDue90,"DUE ≤90 DAYS","OK"))))</f>
        <v/>
      </c>
      <c r="L100" s="13"/>
      <c r="M100" s="10"/>
      <c r="N100" s="11"/>
      <c r="O100" s="11"/>
      <c r="P100" s="7" t="str">
        <f t="shared" ref="P100:P131" si="35">IF(B100="","",SUM(S100:AB100))</f>
        <v/>
      </c>
      <c r="Q100" s="3" t="str">
        <f t="shared" ref="Q100:Q131" si="36">IF(P100="","",IF(P100&gt;=thHigh,"High",IF(P100&gt;=thMed,"Medium","Low")))</f>
        <v/>
      </c>
      <c r="R100" s="10"/>
      <c r="S100" s="3">
        <f t="shared" ref="S100:S131" si="37">IF(M100="Y",wHighRisk,0)</f>
        <v>0</v>
      </c>
      <c r="T100" s="3">
        <f t="shared" ref="T100:T131" si="38">IF(G100="Y",wAutoRenew,0)</f>
        <v>0</v>
      </c>
      <c r="U100" s="3">
        <f t="shared" ref="U100:U131" si="39">IF(H100="",0,IF(H100&gt;=180,wNotice180,IF(H100&gt;=90,wNotice90,wNoticeShort)))</f>
        <v>0</v>
      </c>
      <c r="V100" s="3">
        <f>IFERROR(IF(INDEX(Reimbursement!$L$4:$L$203,MATCH($A100,Reimbursement!$A$4:$A$203,0))="",wNoEsc,IF(INDEX(Reimbursement!$L$4:$L$203,MATCH($A100,Reimbursement!$A$4:$A$203,0))&lt;0.03,wEscLow,wEscGood)),0)</f>
        <v>0</v>
      </c>
      <c r="W100" s="3">
        <f>IFERROR(IF(INDEX('Timely Filing'!$D$4:$D$203,MATCH($A100,'Timely Filing'!$A$4:$A$203,0))&lt;90,wTFShort,IF(INDEX('Timely Filing'!$D$4:$D$203,MATCH($A100,'Timely Filing'!$A$4:$A$203,0))&lt;180,wTFMed,wTFGood)),0)</f>
        <v>0</v>
      </c>
      <c r="X100" s="3">
        <f>IFERROR(IF(INDEX('Timely Filing'!$E$4:$E$203,MATCH($A100,'Timely Filing'!$A$4:$A$203,0))&gt;45,wPaySlow,IF(INDEX('Timely Filing'!$E$4:$E$203,MATCH($A100,'Timely Filing'!$A$4:$A$203,0))&gt;30,wPayMed,wPayGood)),0)</f>
        <v>0</v>
      </c>
      <c r="Y100" s="3">
        <f>IFERROR(IF(INDEX('Timely Filing'!$H$4:$H$203,MATCH($A100,'Timely Filing'!$A$4:$A$203,0))&gt;24,wRecLong,IF(INDEX('Timely Filing'!$H$4:$H$203,MATCH($A100,'Timely Filing'!$A$4:$A$203,0))&gt;12,wRecMed,wRecGood)),0)</f>
        <v>0</v>
      </c>
      <c r="Z100" s="3">
        <f>IFERROR(IF(INDEX('Auth &amp; Admin'!$B$4:$B$203,MATCH($A100,'Auth &amp; Admin'!$A$4:$A$203,0))="Y",wAuth,0),0)</f>
        <v>0</v>
      </c>
      <c r="AA100" s="3">
        <f>IFERROR(IF(INDEX('Auth &amp; Admin'!$G$4:$G$203,MATCH($A100,'Auth &amp; Admin'!$A$4:$A$203,0))="Increasing",wDenInc,IF(INDEX('Auth &amp; Admin'!$G$4:$G$203,MATCH($A100,'Auth &amp; Admin'!$A$4:$A$203,0))="Stable",wDenStable,IF(INDEX('Auth &amp; Admin'!$G$4:$G$203,MATCH($A100,'Auth &amp; Admin'!$A$4:$A$203,0))="Decreasing",wDenDec,0))),0)</f>
        <v>0</v>
      </c>
      <c r="AB100" s="3">
        <f>IFERROR(IF(INDEX(Reimbursement!$J$4:$J$203,MATCH($A100,Reimbursement!$A$4:$A$203,0))="",0,IF(INDEX(Reimbursement!$J$4:$J$203,MATCH($A100,Reimbursement!$A$4:$A$203,0))&lt;1,wJLow,IF(INDEX(Reimbursement!$J$4:$J$203,MATCH($A100,Reimbursement!$A$4:$A$203,0))&lt;1.1,wJMed,wJGood))),0)</f>
        <v>0</v>
      </c>
    </row>
    <row r="101" spans="1:28">
      <c r="A101" s="3" t="str">
        <f t="shared" si="30"/>
        <v/>
      </c>
      <c r="B101" s="10"/>
      <c r="C101" s="10"/>
      <c r="D101" s="11"/>
      <c r="E101" s="11"/>
      <c r="F101" s="12" t="str">
        <f t="shared" si="31"/>
        <v/>
      </c>
      <c r="G101" s="10"/>
      <c r="H101" s="10"/>
      <c r="I101" s="9" t="str">
        <f t="shared" si="32"/>
        <v/>
      </c>
      <c r="J101" s="7" t="str">
        <f t="shared" ca="1" si="33"/>
        <v/>
      </c>
      <c r="K101" s="3" t="str">
        <f t="shared" ca="1" si="34"/>
        <v/>
      </c>
      <c r="L101" s="13"/>
      <c r="M101" s="10"/>
      <c r="N101" s="11"/>
      <c r="O101" s="11"/>
      <c r="P101" s="7" t="str">
        <f t="shared" si="35"/>
        <v/>
      </c>
      <c r="Q101" s="3" t="str">
        <f t="shared" si="36"/>
        <v/>
      </c>
      <c r="R101" s="10"/>
      <c r="S101" s="3">
        <f t="shared" si="37"/>
        <v>0</v>
      </c>
      <c r="T101" s="3">
        <f t="shared" si="38"/>
        <v>0</v>
      </c>
      <c r="U101" s="3">
        <f t="shared" si="39"/>
        <v>0</v>
      </c>
      <c r="V101" s="3">
        <f>IFERROR(IF(INDEX(Reimbursement!$L$4:$L$203,MATCH($A101,Reimbursement!$A$4:$A$203,0))="",wNoEsc,IF(INDEX(Reimbursement!$L$4:$L$203,MATCH($A101,Reimbursement!$A$4:$A$203,0))&lt;0.03,wEscLow,wEscGood)),0)</f>
        <v>0</v>
      </c>
      <c r="W101" s="3">
        <f>IFERROR(IF(INDEX('Timely Filing'!$D$4:$D$203,MATCH($A101,'Timely Filing'!$A$4:$A$203,0))&lt;90,wTFShort,IF(INDEX('Timely Filing'!$D$4:$D$203,MATCH($A101,'Timely Filing'!$A$4:$A$203,0))&lt;180,wTFMed,wTFGood)),0)</f>
        <v>0</v>
      </c>
      <c r="X101" s="3">
        <f>IFERROR(IF(INDEX('Timely Filing'!$E$4:$E$203,MATCH($A101,'Timely Filing'!$A$4:$A$203,0))&gt;45,wPaySlow,IF(INDEX('Timely Filing'!$E$4:$E$203,MATCH($A101,'Timely Filing'!$A$4:$A$203,0))&gt;30,wPayMed,wPayGood)),0)</f>
        <v>0</v>
      </c>
      <c r="Y101" s="3">
        <f>IFERROR(IF(INDEX('Timely Filing'!$H$4:$H$203,MATCH($A101,'Timely Filing'!$A$4:$A$203,0))&gt;24,wRecLong,IF(INDEX('Timely Filing'!$H$4:$H$203,MATCH($A101,'Timely Filing'!$A$4:$A$203,0))&gt;12,wRecMed,wRecGood)),0)</f>
        <v>0</v>
      </c>
      <c r="Z101" s="3">
        <f>IFERROR(IF(INDEX('Auth &amp; Admin'!$B$4:$B$203,MATCH($A101,'Auth &amp; Admin'!$A$4:$A$203,0))="Y",wAuth,0),0)</f>
        <v>0</v>
      </c>
      <c r="AA101" s="3">
        <f>IFERROR(IF(INDEX('Auth &amp; Admin'!$G$4:$G$203,MATCH($A101,'Auth &amp; Admin'!$A$4:$A$203,0))="Increasing",wDenInc,IF(INDEX('Auth &amp; Admin'!$G$4:$G$203,MATCH($A101,'Auth &amp; Admin'!$A$4:$A$203,0))="Stable",wDenStable,IF(INDEX('Auth &amp; Admin'!$G$4:$G$203,MATCH($A101,'Auth &amp; Admin'!$A$4:$A$203,0))="Decreasing",wDenDec,0))),0)</f>
        <v>0</v>
      </c>
      <c r="AB101" s="3">
        <f>IFERROR(IF(INDEX(Reimbursement!$J$4:$J$203,MATCH($A101,Reimbursement!$A$4:$A$203,0))="",0,IF(INDEX(Reimbursement!$J$4:$J$203,MATCH($A101,Reimbursement!$A$4:$A$203,0))&lt;1,wJLow,IF(INDEX(Reimbursement!$J$4:$J$203,MATCH($A101,Reimbursement!$A$4:$A$203,0))&lt;1.1,wJMed,wJGood))),0)</f>
        <v>0</v>
      </c>
    </row>
    <row r="102" spans="1:28">
      <c r="A102" s="3" t="str">
        <f t="shared" si="30"/>
        <v/>
      </c>
      <c r="B102" s="10"/>
      <c r="C102" s="10"/>
      <c r="D102" s="11"/>
      <c r="E102" s="11"/>
      <c r="F102" s="12" t="str">
        <f t="shared" si="31"/>
        <v/>
      </c>
      <c r="G102" s="10"/>
      <c r="H102" s="10"/>
      <c r="I102" s="9" t="str">
        <f t="shared" si="32"/>
        <v/>
      </c>
      <c r="J102" s="7" t="str">
        <f t="shared" ca="1" si="33"/>
        <v/>
      </c>
      <c r="K102" s="3" t="str">
        <f t="shared" ca="1" si="34"/>
        <v/>
      </c>
      <c r="L102" s="13"/>
      <c r="M102" s="10"/>
      <c r="N102" s="11"/>
      <c r="O102" s="11"/>
      <c r="P102" s="7" t="str">
        <f t="shared" si="35"/>
        <v/>
      </c>
      <c r="Q102" s="3" t="str">
        <f t="shared" si="36"/>
        <v/>
      </c>
      <c r="R102" s="10"/>
      <c r="S102" s="3">
        <f t="shared" si="37"/>
        <v>0</v>
      </c>
      <c r="T102" s="3">
        <f t="shared" si="38"/>
        <v>0</v>
      </c>
      <c r="U102" s="3">
        <f t="shared" si="39"/>
        <v>0</v>
      </c>
      <c r="V102" s="3">
        <f>IFERROR(IF(INDEX(Reimbursement!$L$4:$L$203,MATCH($A102,Reimbursement!$A$4:$A$203,0))="",wNoEsc,IF(INDEX(Reimbursement!$L$4:$L$203,MATCH($A102,Reimbursement!$A$4:$A$203,0))&lt;0.03,wEscLow,wEscGood)),0)</f>
        <v>0</v>
      </c>
      <c r="W102" s="3">
        <f>IFERROR(IF(INDEX('Timely Filing'!$D$4:$D$203,MATCH($A102,'Timely Filing'!$A$4:$A$203,0))&lt;90,wTFShort,IF(INDEX('Timely Filing'!$D$4:$D$203,MATCH($A102,'Timely Filing'!$A$4:$A$203,0))&lt;180,wTFMed,wTFGood)),0)</f>
        <v>0</v>
      </c>
      <c r="X102" s="3">
        <f>IFERROR(IF(INDEX('Timely Filing'!$E$4:$E$203,MATCH($A102,'Timely Filing'!$A$4:$A$203,0))&gt;45,wPaySlow,IF(INDEX('Timely Filing'!$E$4:$E$203,MATCH($A102,'Timely Filing'!$A$4:$A$203,0))&gt;30,wPayMed,wPayGood)),0)</f>
        <v>0</v>
      </c>
      <c r="Y102" s="3">
        <f>IFERROR(IF(INDEX('Timely Filing'!$H$4:$H$203,MATCH($A102,'Timely Filing'!$A$4:$A$203,0))&gt;24,wRecLong,IF(INDEX('Timely Filing'!$H$4:$H$203,MATCH($A102,'Timely Filing'!$A$4:$A$203,0))&gt;12,wRecMed,wRecGood)),0)</f>
        <v>0</v>
      </c>
      <c r="Z102" s="3">
        <f>IFERROR(IF(INDEX('Auth &amp; Admin'!$B$4:$B$203,MATCH($A102,'Auth &amp; Admin'!$A$4:$A$203,0))="Y",wAuth,0),0)</f>
        <v>0</v>
      </c>
      <c r="AA102" s="3">
        <f>IFERROR(IF(INDEX('Auth &amp; Admin'!$G$4:$G$203,MATCH($A102,'Auth &amp; Admin'!$A$4:$A$203,0))="Increasing",wDenInc,IF(INDEX('Auth &amp; Admin'!$G$4:$G$203,MATCH($A102,'Auth &amp; Admin'!$A$4:$A$203,0))="Stable",wDenStable,IF(INDEX('Auth &amp; Admin'!$G$4:$G$203,MATCH($A102,'Auth &amp; Admin'!$A$4:$A$203,0))="Decreasing",wDenDec,0))),0)</f>
        <v>0</v>
      </c>
      <c r="AB102" s="3">
        <f>IFERROR(IF(INDEX(Reimbursement!$J$4:$J$203,MATCH($A102,Reimbursement!$A$4:$A$203,0))="",0,IF(INDEX(Reimbursement!$J$4:$J$203,MATCH($A102,Reimbursement!$A$4:$A$203,0))&lt;1,wJLow,IF(INDEX(Reimbursement!$J$4:$J$203,MATCH($A102,Reimbursement!$A$4:$A$203,0))&lt;1.1,wJMed,wJGood))),0)</f>
        <v>0</v>
      </c>
    </row>
    <row r="103" spans="1:28">
      <c r="A103" s="3" t="str">
        <f t="shared" si="30"/>
        <v/>
      </c>
      <c r="B103" s="10"/>
      <c r="C103" s="10"/>
      <c r="D103" s="11"/>
      <c r="E103" s="11"/>
      <c r="F103" s="12" t="str">
        <f t="shared" si="31"/>
        <v/>
      </c>
      <c r="G103" s="10"/>
      <c r="H103" s="10"/>
      <c r="I103" s="9" t="str">
        <f t="shared" si="32"/>
        <v/>
      </c>
      <c r="J103" s="7" t="str">
        <f t="shared" ca="1" si="33"/>
        <v/>
      </c>
      <c r="K103" s="3" t="str">
        <f t="shared" ca="1" si="34"/>
        <v/>
      </c>
      <c r="L103" s="13"/>
      <c r="M103" s="10"/>
      <c r="N103" s="11"/>
      <c r="O103" s="11"/>
      <c r="P103" s="7" t="str">
        <f t="shared" si="35"/>
        <v/>
      </c>
      <c r="Q103" s="3" t="str">
        <f t="shared" si="36"/>
        <v/>
      </c>
      <c r="R103" s="10"/>
      <c r="S103" s="3">
        <f t="shared" si="37"/>
        <v>0</v>
      </c>
      <c r="T103" s="3">
        <f t="shared" si="38"/>
        <v>0</v>
      </c>
      <c r="U103" s="3">
        <f t="shared" si="39"/>
        <v>0</v>
      </c>
      <c r="V103" s="3">
        <f>IFERROR(IF(INDEX(Reimbursement!$L$4:$L$203,MATCH($A103,Reimbursement!$A$4:$A$203,0))="",wNoEsc,IF(INDEX(Reimbursement!$L$4:$L$203,MATCH($A103,Reimbursement!$A$4:$A$203,0))&lt;0.03,wEscLow,wEscGood)),0)</f>
        <v>0</v>
      </c>
      <c r="W103" s="3">
        <f>IFERROR(IF(INDEX('Timely Filing'!$D$4:$D$203,MATCH($A103,'Timely Filing'!$A$4:$A$203,0))&lt;90,wTFShort,IF(INDEX('Timely Filing'!$D$4:$D$203,MATCH($A103,'Timely Filing'!$A$4:$A$203,0))&lt;180,wTFMed,wTFGood)),0)</f>
        <v>0</v>
      </c>
      <c r="X103" s="3">
        <f>IFERROR(IF(INDEX('Timely Filing'!$E$4:$E$203,MATCH($A103,'Timely Filing'!$A$4:$A$203,0))&gt;45,wPaySlow,IF(INDEX('Timely Filing'!$E$4:$E$203,MATCH($A103,'Timely Filing'!$A$4:$A$203,0))&gt;30,wPayMed,wPayGood)),0)</f>
        <v>0</v>
      </c>
      <c r="Y103" s="3">
        <f>IFERROR(IF(INDEX('Timely Filing'!$H$4:$H$203,MATCH($A103,'Timely Filing'!$A$4:$A$203,0))&gt;24,wRecLong,IF(INDEX('Timely Filing'!$H$4:$H$203,MATCH($A103,'Timely Filing'!$A$4:$A$203,0))&gt;12,wRecMed,wRecGood)),0)</f>
        <v>0</v>
      </c>
      <c r="Z103" s="3">
        <f>IFERROR(IF(INDEX('Auth &amp; Admin'!$B$4:$B$203,MATCH($A103,'Auth &amp; Admin'!$A$4:$A$203,0))="Y",wAuth,0),0)</f>
        <v>0</v>
      </c>
      <c r="AA103" s="3">
        <f>IFERROR(IF(INDEX('Auth &amp; Admin'!$G$4:$G$203,MATCH($A103,'Auth &amp; Admin'!$A$4:$A$203,0))="Increasing",wDenInc,IF(INDEX('Auth &amp; Admin'!$G$4:$G$203,MATCH($A103,'Auth &amp; Admin'!$A$4:$A$203,0))="Stable",wDenStable,IF(INDEX('Auth &amp; Admin'!$G$4:$G$203,MATCH($A103,'Auth &amp; Admin'!$A$4:$A$203,0))="Decreasing",wDenDec,0))),0)</f>
        <v>0</v>
      </c>
      <c r="AB103" s="3">
        <f>IFERROR(IF(INDEX(Reimbursement!$J$4:$J$203,MATCH($A103,Reimbursement!$A$4:$A$203,0))="",0,IF(INDEX(Reimbursement!$J$4:$J$203,MATCH($A103,Reimbursement!$A$4:$A$203,0))&lt;1,wJLow,IF(INDEX(Reimbursement!$J$4:$J$203,MATCH($A103,Reimbursement!$A$4:$A$203,0))&lt;1.1,wJMed,wJGood))),0)</f>
        <v>0</v>
      </c>
    </row>
    <row r="104" spans="1:28">
      <c r="A104" s="3" t="str">
        <f t="shared" si="30"/>
        <v/>
      </c>
      <c r="B104" s="10"/>
      <c r="C104" s="10"/>
      <c r="D104" s="11"/>
      <c r="E104" s="11"/>
      <c r="F104" s="12" t="str">
        <f t="shared" si="31"/>
        <v/>
      </c>
      <c r="G104" s="10"/>
      <c r="H104" s="10"/>
      <c r="I104" s="9" t="str">
        <f t="shared" si="32"/>
        <v/>
      </c>
      <c r="J104" s="7" t="str">
        <f t="shared" ca="1" si="33"/>
        <v/>
      </c>
      <c r="K104" s="3" t="str">
        <f t="shared" ca="1" si="34"/>
        <v/>
      </c>
      <c r="L104" s="13"/>
      <c r="M104" s="10"/>
      <c r="N104" s="11"/>
      <c r="O104" s="11"/>
      <c r="P104" s="7" t="str">
        <f t="shared" si="35"/>
        <v/>
      </c>
      <c r="Q104" s="3" t="str">
        <f t="shared" si="36"/>
        <v/>
      </c>
      <c r="R104" s="10"/>
      <c r="S104" s="3">
        <f t="shared" si="37"/>
        <v>0</v>
      </c>
      <c r="T104" s="3">
        <f t="shared" si="38"/>
        <v>0</v>
      </c>
      <c r="U104" s="3">
        <f t="shared" si="39"/>
        <v>0</v>
      </c>
      <c r="V104" s="3">
        <f>IFERROR(IF(INDEX(Reimbursement!$L$4:$L$203,MATCH($A104,Reimbursement!$A$4:$A$203,0))="",wNoEsc,IF(INDEX(Reimbursement!$L$4:$L$203,MATCH($A104,Reimbursement!$A$4:$A$203,0))&lt;0.03,wEscLow,wEscGood)),0)</f>
        <v>0</v>
      </c>
      <c r="W104" s="3">
        <f>IFERROR(IF(INDEX('Timely Filing'!$D$4:$D$203,MATCH($A104,'Timely Filing'!$A$4:$A$203,0))&lt;90,wTFShort,IF(INDEX('Timely Filing'!$D$4:$D$203,MATCH($A104,'Timely Filing'!$A$4:$A$203,0))&lt;180,wTFMed,wTFGood)),0)</f>
        <v>0</v>
      </c>
      <c r="X104" s="3">
        <f>IFERROR(IF(INDEX('Timely Filing'!$E$4:$E$203,MATCH($A104,'Timely Filing'!$A$4:$A$203,0))&gt;45,wPaySlow,IF(INDEX('Timely Filing'!$E$4:$E$203,MATCH($A104,'Timely Filing'!$A$4:$A$203,0))&gt;30,wPayMed,wPayGood)),0)</f>
        <v>0</v>
      </c>
      <c r="Y104" s="3">
        <f>IFERROR(IF(INDEX('Timely Filing'!$H$4:$H$203,MATCH($A104,'Timely Filing'!$A$4:$A$203,0))&gt;24,wRecLong,IF(INDEX('Timely Filing'!$H$4:$H$203,MATCH($A104,'Timely Filing'!$A$4:$A$203,0))&gt;12,wRecMed,wRecGood)),0)</f>
        <v>0</v>
      </c>
      <c r="Z104" s="3">
        <f>IFERROR(IF(INDEX('Auth &amp; Admin'!$B$4:$B$203,MATCH($A104,'Auth &amp; Admin'!$A$4:$A$203,0))="Y",wAuth,0),0)</f>
        <v>0</v>
      </c>
      <c r="AA104" s="3">
        <f>IFERROR(IF(INDEX('Auth &amp; Admin'!$G$4:$G$203,MATCH($A104,'Auth &amp; Admin'!$A$4:$A$203,0))="Increasing",wDenInc,IF(INDEX('Auth &amp; Admin'!$G$4:$G$203,MATCH($A104,'Auth &amp; Admin'!$A$4:$A$203,0))="Stable",wDenStable,IF(INDEX('Auth &amp; Admin'!$G$4:$G$203,MATCH($A104,'Auth &amp; Admin'!$A$4:$A$203,0))="Decreasing",wDenDec,0))),0)</f>
        <v>0</v>
      </c>
      <c r="AB104" s="3">
        <f>IFERROR(IF(INDEX(Reimbursement!$J$4:$J$203,MATCH($A104,Reimbursement!$A$4:$A$203,0))="",0,IF(INDEX(Reimbursement!$J$4:$J$203,MATCH($A104,Reimbursement!$A$4:$A$203,0))&lt;1,wJLow,IF(INDEX(Reimbursement!$J$4:$J$203,MATCH($A104,Reimbursement!$A$4:$A$203,0))&lt;1.1,wJMed,wJGood))),0)</f>
        <v>0</v>
      </c>
    </row>
    <row r="105" spans="1:28">
      <c r="A105" s="3" t="str">
        <f t="shared" si="30"/>
        <v/>
      </c>
      <c r="B105" s="10"/>
      <c r="C105" s="10"/>
      <c r="D105" s="11"/>
      <c r="E105" s="11"/>
      <c r="F105" s="12" t="str">
        <f t="shared" si="31"/>
        <v/>
      </c>
      <c r="G105" s="10"/>
      <c r="H105" s="10"/>
      <c r="I105" s="9" t="str">
        <f t="shared" si="32"/>
        <v/>
      </c>
      <c r="J105" s="7" t="str">
        <f t="shared" ca="1" si="33"/>
        <v/>
      </c>
      <c r="K105" s="3" t="str">
        <f t="shared" ca="1" si="34"/>
        <v/>
      </c>
      <c r="L105" s="13"/>
      <c r="M105" s="10"/>
      <c r="N105" s="11"/>
      <c r="O105" s="11"/>
      <c r="P105" s="7" t="str">
        <f t="shared" si="35"/>
        <v/>
      </c>
      <c r="Q105" s="3" t="str">
        <f t="shared" si="36"/>
        <v/>
      </c>
      <c r="R105" s="10"/>
      <c r="S105" s="3">
        <f t="shared" si="37"/>
        <v>0</v>
      </c>
      <c r="T105" s="3">
        <f t="shared" si="38"/>
        <v>0</v>
      </c>
      <c r="U105" s="3">
        <f t="shared" si="39"/>
        <v>0</v>
      </c>
      <c r="V105" s="3">
        <f>IFERROR(IF(INDEX(Reimbursement!$L$4:$L$203,MATCH($A105,Reimbursement!$A$4:$A$203,0))="",wNoEsc,IF(INDEX(Reimbursement!$L$4:$L$203,MATCH($A105,Reimbursement!$A$4:$A$203,0))&lt;0.03,wEscLow,wEscGood)),0)</f>
        <v>0</v>
      </c>
      <c r="W105" s="3">
        <f>IFERROR(IF(INDEX('Timely Filing'!$D$4:$D$203,MATCH($A105,'Timely Filing'!$A$4:$A$203,0))&lt;90,wTFShort,IF(INDEX('Timely Filing'!$D$4:$D$203,MATCH($A105,'Timely Filing'!$A$4:$A$203,0))&lt;180,wTFMed,wTFGood)),0)</f>
        <v>0</v>
      </c>
      <c r="X105" s="3">
        <f>IFERROR(IF(INDEX('Timely Filing'!$E$4:$E$203,MATCH($A105,'Timely Filing'!$A$4:$A$203,0))&gt;45,wPaySlow,IF(INDEX('Timely Filing'!$E$4:$E$203,MATCH($A105,'Timely Filing'!$A$4:$A$203,0))&gt;30,wPayMed,wPayGood)),0)</f>
        <v>0</v>
      </c>
      <c r="Y105" s="3">
        <f>IFERROR(IF(INDEX('Timely Filing'!$H$4:$H$203,MATCH($A105,'Timely Filing'!$A$4:$A$203,0))&gt;24,wRecLong,IF(INDEX('Timely Filing'!$H$4:$H$203,MATCH($A105,'Timely Filing'!$A$4:$A$203,0))&gt;12,wRecMed,wRecGood)),0)</f>
        <v>0</v>
      </c>
      <c r="Z105" s="3">
        <f>IFERROR(IF(INDEX('Auth &amp; Admin'!$B$4:$B$203,MATCH($A105,'Auth &amp; Admin'!$A$4:$A$203,0))="Y",wAuth,0),0)</f>
        <v>0</v>
      </c>
      <c r="AA105" s="3">
        <f>IFERROR(IF(INDEX('Auth &amp; Admin'!$G$4:$G$203,MATCH($A105,'Auth &amp; Admin'!$A$4:$A$203,0))="Increasing",wDenInc,IF(INDEX('Auth &amp; Admin'!$G$4:$G$203,MATCH($A105,'Auth &amp; Admin'!$A$4:$A$203,0))="Stable",wDenStable,IF(INDEX('Auth &amp; Admin'!$G$4:$G$203,MATCH($A105,'Auth &amp; Admin'!$A$4:$A$203,0))="Decreasing",wDenDec,0))),0)</f>
        <v>0</v>
      </c>
      <c r="AB105" s="3">
        <f>IFERROR(IF(INDEX(Reimbursement!$J$4:$J$203,MATCH($A105,Reimbursement!$A$4:$A$203,0))="",0,IF(INDEX(Reimbursement!$J$4:$J$203,MATCH($A105,Reimbursement!$A$4:$A$203,0))&lt;1,wJLow,IF(INDEX(Reimbursement!$J$4:$J$203,MATCH($A105,Reimbursement!$A$4:$A$203,0))&lt;1.1,wJMed,wJGood))),0)</f>
        <v>0</v>
      </c>
    </row>
    <row r="106" spans="1:28">
      <c r="A106" s="3" t="str">
        <f t="shared" si="30"/>
        <v/>
      </c>
      <c r="B106" s="10"/>
      <c r="C106" s="10"/>
      <c r="D106" s="11"/>
      <c r="E106" s="11"/>
      <c r="F106" s="12" t="str">
        <f t="shared" si="31"/>
        <v/>
      </c>
      <c r="G106" s="10"/>
      <c r="H106" s="10"/>
      <c r="I106" s="9" t="str">
        <f t="shared" si="32"/>
        <v/>
      </c>
      <c r="J106" s="7" t="str">
        <f t="shared" ca="1" si="33"/>
        <v/>
      </c>
      <c r="K106" s="3" t="str">
        <f t="shared" ca="1" si="34"/>
        <v/>
      </c>
      <c r="L106" s="13"/>
      <c r="M106" s="10"/>
      <c r="N106" s="11"/>
      <c r="O106" s="11"/>
      <c r="P106" s="7" t="str">
        <f t="shared" si="35"/>
        <v/>
      </c>
      <c r="Q106" s="3" t="str">
        <f t="shared" si="36"/>
        <v/>
      </c>
      <c r="R106" s="10"/>
      <c r="S106" s="3">
        <f t="shared" si="37"/>
        <v>0</v>
      </c>
      <c r="T106" s="3">
        <f t="shared" si="38"/>
        <v>0</v>
      </c>
      <c r="U106" s="3">
        <f t="shared" si="39"/>
        <v>0</v>
      </c>
      <c r="V106" s="3">
        <f>IFERROR(IF(INDEX(Reimbursement!$L$4:$L$203,MATCH($A106,Reimbursement!$A$4:$A$203,0))="",wNoEsc,IF(INDEX(Reimbursement!$L$4:$L$203,MATCH($A106,Reimbursement!$A$4:$A$203,0))&lt;0.03,wEscLow,wEscGood)),0)</f>
        <v>0</v>
      </c>
      <c r="W106" s="3">
        <f>IFERROR(IF(INDEX('Timely Filing'!$D$4:$D$203,MATCH($A106,'Timely Filing'!$A$4:$A$203,0))&lt;90,wTFShort,IF(INDEX('Timely Filing'!$D$4:$D$203,MATCH($A106,'Timely Filing'!$A$4:$A$203,0))&lt;180,wTFMed,wTFGood)),0)</f>
        <v>0</v>
      </c>
      <c r="X106" s="3">
        <f>IFERROR(IF(INDEX('Timely Filing'!$E$4:$E$203,MATCH($A106,'Timely Filing'!$A$4:$A$203,0))&gt;45,wPaySlow,IF(INDEX('Timely Filing'!$E$4:$E$203,MATCH($A106,'Timely Filing'!$A$4:$A$203,0))&gt;30,wPayMed,wPayGood)),0)</f>
        <v>0</v>
      </c>
      <c r="Y106" s="3">
        <f>IFERROR(IF(INDEX('Timely Filing'!$H$4:$H$203,MATCH($A106,'Timely Filing'!$A$4:$A$203,0))&gt;24,wRecLong,IF(INDEX('Timely Filing'!$H$4:$H$203,MATCH($A106,'Timely Filing'!$A$4:$A$203,0))&gt;12,wRecMed,wRecGood)),0)</f>
        <v>0</v>
      </c>
      <c r="Z106" s="3">
        <f>IFERROR(IF(INDEX('Auth &amp; Admin'!$B$4:$B$203,MATCH($A106,'Auth &amp; Admin'!$A$4:$A$203,0))="Y",wAuth,0),0)</f>
        <v>0</v>
      </c>
      <c r="AA106" s="3">
        <f>IFERROR(IF(INDEX('Auth &amp; Admin'!$G$4:$G$203,MATCH($A106,'Auth &amp; Admin'!$A$4:$A$203,0))="Increasing",wDenInc,IF(INDEX('Auth &amp; Admin'!$G$4:$G$203,MATCH($A106,'Auth &amp; Admin'!$A$4:$A$203,0))="Stable",wDenStable,IF(INDEX('Auth &amp; Admin'!$G$4:$G$203,MATCH($A106,'Auth &amp; Admin'!$A$4:$A$203,0))="Decreasing",wDenDec,0))),0)</f>
        <v>0</v>
      </c>
      <c r="AB106" s="3">
        <f>IFERROR(IF(INDEX(Reimbursement!$J$4:$J$203,MATCH($A106,Reimbursement!$A$4:$A$203,0))="",0,IF(INDEX(Reimbursement!$J$4:$J$203,MATCH($A106,Reimbursement!$A$4:$A$203,0))&lt;1,wJLow,IF(INDEX(Reimbursement!$J$4:$J$203,MATCH($A106,Reimbursement!$A$4:$A$203,0))&lt;1.1,wJMed,wJGood))),0)</f>
        <v>0</v>
      </c>
    </row>
    <row r="107" spans="1:28">
      <c r="A107" s="3" t="str">
        <f t="shared" si="30"/>
        <v/>
      </c>
      <c r="B107" s="10"/>
      <c r="C107" s="10"/>
      <c r="D107" s="11"/>
      <c r="E107" s="11"/>
      <c r="F107" s="12" t="str">
        <f t="shared" si="31"/>
        <v/>
      </c>
      <c r="G107" s="10"/>
      <c r="H107" s="10"/>
      <c r="I107" s="9" t="str">
        <f t="shared" si="32"/>
        <v/>
      </c>
      <c r="J107" s="7" t="str">
        <f t="shared" ca="1" si="33"/>
        <v/>
      </c>
      <c r="K107" s="3" t="str">
        <f t="shared" ca="1" si="34"/>
        <v/>
      </c>
      <c r="L107" s="13"/>
      <c r="M107" s="10"/>
      <c r="N107" s="11"/>
      <c r="O107" s="11"/>
      <c r="P107" s="7" t="str">
        <f t="shared" si="35"/>
        <v/>
      </c>
      <c r="Q107" s="3" t="str">
        <f t="shared" si="36"/>
        <v/>
      </c>
      <c r="R107" s="10"/>
      <c r="S107" s="3">
        <f t="shared" si="37"/>
        <v>0</v>
      </c>
      <c r="T107" s="3">
        <f t="shared" si="38"/>
        <v>0</v>
      </c>
      <c r="U107" s="3">
        <f t="shared" si="39"/>
        <v>0</v>
      </c>
      <c r="V107" s="3">
        <f>IFERROR(IF(INDEX(Reimbursement!$L$4:$L$203,MATCH($A107,Reimbursement!$A$4:$A$203,0))="",wNoEsc,IF(INDEX(Reimbursement!$L$4:$L$203,MATCH($A107,Reimbursement!$A$4:$A$203,0))&lt;0.03,wEscLow,wEscGood)),0)</f>
        <v>0</v>
      </c>
      <c r="W107" s="3">
        <f>IFERROR(IF(INDEX('Timely Filing'!$D$4:$D$203,MATCH($A107,'Timely Filing'!$A$4:$A$203,0))&lt;90,wTFShort,IF(INDEX('Timely Filing'!$D$4:$D$203,MATCH($A107,'Timely Filing'!$A$4:$A$203,0))&lt;180,wTFMed,wTFGood)),0)</f>
        <v>0</v>
      </c>
      <c r="X107" s="3">
        <f>IFERROR(IF(INDEX('Timely Filing'!$E$4:$E$203,MATCH($A107,'Timely Filing'!$A$4:$A$203,0))&gt;45,wPaySlow,IF(INDEX('Timely Filing'!$E$4:$E$203,MATCH($A107,'Timely Filing'!$A$4:$A$203,0))&gt;30,wPayMed,wPayGood)),0)</f>
        <v>0</v>
      </c>
      <c r="Y107" s="3">
        <f>IFERROR(IF(INDEX('Timely Filing'!$H$4:$H$203,MATCH($A107,'Timely Filing'!$A$4:$A$203,0))&gt;24,wRecLong,IF(INDEX('Timely Filing'!$H$4:$H$203,MATCH($A107,'Timely Filing'!$A$4:$A$203,0))&gt;12,wRecMed,wRecGood)),0)</f>
        <v>0</v>
      </c>
      <c r="Z107" s="3">
        <f>IFERROR(IF(INDEX('Auth &amp; Admin'!$B$4:$B$203,MATCH($A107,'Auth &amp; Admin'!$A$4:$A$203,0))="Y",wAuth,0),0)</f>
        <v>0</v>
      </c>
      <c r="AA107" s="3">
        <f>IFERROR(IF(INDEX('Auth &amp; Admin'!$G$4:$G$203,MATCH($A107,'Auth &amp; Admin'!$A$4:$A$203,0))="Increasing",wDenInc,IF(INDEX('Auth &amp; Admin'!$G$4:$G$203,MATCH($A107,'Auth &amp; Admin'!$A$4:$A$203,0))="Stable",wDenStable,IF(INDEX('Auth &amp; Admin'!$G$4:$G$203,MATCH($A107,'Auth &amp; Admin'!$A$4:$A$203,0))="Decreasing",wDenDec,0))),0)</f>
        <v>0</v>
      </c>
      <c r="AB107" s="3">
        <f>IFERROR(IF(INDEX(Reimbursement!$J$4:$J$203,MATCH($A107,Reimbursement!$A$4:$A$203,0))="",0,IF(INDEX(Reimbursement!$J$4:$J$203,MATCH($A107,Reimbursement!$A$4:$A$203,0))&lt;1,wJLow,IF(INDEX(Reimbursement!$J$4:$J$203,MATCH($A107,Reimbursement!$A$4:$A$203,0))&lt;1.1,wJMed,wJGood))),0)</f>
        <v>0</v>
      </c>
    </row>
    <row r="108" spans="1:28">
      <c r="A108" s="3" t="str">
        <f t="shared" si="30"/>
        <v/>
      </c>
      <c r="B108" s="10"/>
      <c r="C108" s="10"/>
      <c r="D108" s="11"/>
      <c r="E108" s="11"/>
      <c r="F108" s="12" t="str">
        <f t="shared" si="31"/>
        <v/>
      </c>
      <c r="G108" s="10"/>
      <c r="H108" s="10"/>
      <c r="I108" s="9" t="str">
        <f t="shared" si="32"/>
        <v/>
      </c>
      <c r="J108" s="7" t="str">
        <f t="shared" ca="1" si="33"/>
        <v/>
      </c>
      <c r="K108" s="3" t="str">
        <f t="shared" ca="1" si="34"/>
        <v/>
      </c>
      <c r="L108" s="13"/>
      <c r="M108" s="10"/>
      <c r="N108" s="11"/>
      <c r="O108" s="11"/>
      <c r="P108" s="7" t="str">
        <f t="shared" si="35"/>
        <v/>
      </c>
      <c r="Q108" s="3" t="str">
        <f t="shared" si="36"/>
        <v/>
      </c>
      <c r="R108" s="10"/>
      <c r="S108" s="3">
        <f t="shared" si="37"/>
        <v>0</v>
      </c>
      <c r="T108" s="3">
        <f t="shared" si="38"/>
        <v>0</v>
      </c>
      <c r="U108" s="3">
        <f t="shared" si="39"/>
        <v>0</v>
      </c>
      <c r="V108" s="3">
        <f>IFERROR(IF(INDEX(Reimbursement!$L$4:$L$203,MATCH($A108,Reimbursement!$A$4:$A$203,0))="",wNoEsc,IF(INDEX(Reimbursement!$L$4:$L$203,MATCH($A108,Reimbursement!$A$4:$A$203,0))&lt;0.03,wEscLow,wEscGood)),0)</f>
        <v>0</v>
      </c>
      <c r="W108" s="3">
        <f>IFERROR(IF(INDEX('Timely Filing'!$D$4:$D$203,MATCH($A108,'Timely Filing'!$A$4:$A$203,0))&lt;90,wTFShort,IF(INDEX('Timely Filing'!$D$4:$D$203,MATCH($A108,'Timely Filing'!$A$4:$A$203,0))&lt;180,wTFMed,wTFGood)),0)</f>
        <v>0</v>
      </c>
      <c r="X108" s="3">
        <f>IFERROR(IF(INDEX('Timely Filing'!$E$4:$E$203,MATCH($A108,'Timely Filing'!$A$4:$A$203,0))&gt;45,wPaySlow,IF(INDEX('Timely Filing'!$E$4:$E$203,MATCH($A108,'Timely Filing'!$A$4:$A$203,0))&gt;30,wPayMed,wPayGood)),0)</f>
        <v>0</v>
      </c>
      <c r="Y108" s="3">
        <f>IFERROR(IF(INDEX('Timely Filing'!$H$4:$H$203,MATCH($A108,'Timely Filing'!$A$4:$A$203,0))&gt;24,wRecLong,IF(INDEX('Timely Filing'!$H$4:$H$203,MATCH($A108,'Timely Filing'!$A$4:$A$203,0))&gt;12,wRecMed,wRecGood)),0)</f>
        <v>0</v>
      </c>
      <c r="Z108" s="3">
        <f>IFERROR(IF(INDEX('Auth &amp; Admin'!$B$4:$B$203,MATCH($A108,'Auth &amp; Admin'!$A$4:$A$203,0))="Y",wAuth,0),0)</f>
        <v>0</v>
      </c>
      <c r="AA108" s="3">
        <f>IFERROR(IF(INDEX('Auth &amp; Admin'!$G$4:$G$203,MATCH($A108,'Auth &amp; Admin'!$A$4:$A$203,0))="Increasing",wDenInc,IF(INDEX('Auth &amp; Admin'!$G$4:$G$203,MATCH($A108,'Auth &amp; Admin'!$A$4:$A$203,0))="Stable",wDenStable,IF(INDEX('Auth &amp; Admin'!$G$4:$G$203,MATCH($A108,'Auth &amp; Admin'!$A$4:$A$203,0))="Decreasing",wDenDec,0))),0)</f>
        <v>0</v>
      </c>
      <c r="AB108" s="3">
        <f>IFERROR(IF(INDEX(Reimbursement!$J$4:$J$203,MATCH($A108,Reimbursement!$A$4:$A$203,0))="",0,IF(INDEX(Reimbursement!$J$4:$J$203,MATCH($A108,Reimbursement!$A$4:$A$203,0))&lt;1,wJLow,IF(INDEX(Reimbursement!$J$4:$J$203,MATCH($A108,Reimbursement!$A$4:$A$203,0))&lt;1.1,wJMed,wJGood))),0)</f>
        <v>0</v>
      </c>
    </row>
    <row r="109" spans="1:28">
      <c r="A109" s="3" t="str">
        <f t="shared" si="30"/>
        <v/>
      </c>
      <c r="B109" s="10"/>
      <c r="C109" s="10"/>
      <c r="D109" s="11"/>
      <c r="E109" s="11"/>
      <c r="F109" s="12" t="str">
        <f t="shared" si="31"/>
        <v/>
      </c>
      <c r="G109" s="10"/>
      <c r="H109" s="10"/>
      <c r="I109" s="9" t="str">
        <f t="shared" si="32"/>
        <v/>
      </c>
      <c r="J109" s="7" t="str">
        <f t="shared" ca="1" si="33"/>
        <v/>
      </c>
      <c r="K109" s="3" t="str">
        <f t="shared" ca="1" si="34"/>
        <v/>
      </c>
      <c r="L109" s="13"/>
      <c r="M109" s="10"/>
      <c r="N109" s="11"/>
      <c r="O109" s="11"/>
      <c r="P109" s="7" t="str">
        <f t="shared" si="35"/>
        <v/>
      </c>
      <c r="Q109" s="3" t="str">
        <f t="shared" si="36"/>
        <v/>
      </c>
      <c r="R109" s="10"/>
      <c r="S109" s="3">
        <f t="shared" si="37"/>
        <v>0</v>
      </c>
      <c r="T109" s="3">
        <f t="shared" si="38"/>
        <v>0</v>
      </c>
      <c r="U109" s="3">
        <f t="shared" si="39"/>
        <v>0</v>
      </c>
      <c r="V109" s="3">
        <f>IFERROR(IF(INDEX(Reimbursement!$L$4:$L$203,MATCH($A109,Reimbursement!$A$4:$A$203,0))="",wNoEsc,IF(INDEX(Reimbursement!$L$4:$L$203,MATCH($A109,Reimbursement!$A$4:$A$203,0))&lt;0.03,wEscLow,wEscGood)),0)</f>
        <v>0</v>
      </c>
      <c r="W109" s="3">
        <f>IFERROR(IF(INDEX('Timely Filing'!$D$4:$D$203,MATCH($A109,'Timely Filing'!$A$4:$A$203,0))&lt;90,wTFShort,IF(INDEX('Timely Filing'!$D$4:$D$203,MATCH($A109,'Timely Filing'!$A$4:$A$203,0))&lt;180,wTFMed,wTFGood)),0)</f>
        <v>0</v>
      </c>
      <c r="X109" s="3">
        <f>IFERROR(IF(INDEX('Timely Filing'!$E$4:$E$203,MATCH($A109,'Timely Filing'!$A$4:$A$203,0))&gt;45,wPaySlow,IF(INDEX('Timely Filing'!$E$4:$E$203,MATCH($A109,'Timely Filing'!$A$4:$A$203,0))&gt;30,wPayMed,wPayGood)),0)</f>
        <v>0</v>
      </c>
      <c r="Y109" s="3">
        <f>IFERROR(IF(INDEX('Timely Filing'!$H$4:$H$203,MATCH($A109,'Timely Filing'!$A$4:$A$203,0))&gt;24,wRecLong,IF(INDEX('Timely Filing'!$H$4:$H$203,MATCH($A109,'Timely Filing'!$A$4:$A$203,0))&gt;12,wRecMed,wRecGood)),0)</f>
        <v>0</v>
      </c>
      <c r="Z109" s="3">
        <f>IFERROR(IF(INDEX('Auth &amp; Admin'!$B$4:$B$203,MATCH($A109,'Auth &amp; Admin'!$A$4:$A$203,0))="Y",wAuth,0),0)</f>
        <v>0</v>
      </c>
      <c r="AA109" s="3">
        <f>IFERROR(IF(INDEX('Auth &amp; Admin'!$G$4:$G$203,MATCH($A109,'Auth &amp; Admin'!$A$4:$A$203,0))="Increasing",wDenInc,IF(INDEX('Auth &amp; Admin'!$G$4:$G$203,MATCH($A109,'Auth &amp; Admin'!$A$4:$A$203,0))="Stable",wDenStable,IF(INDEX('Auth &amp; Admin'!$G$4:$G$203,MATCH($A109,'Auth &amp; Admin'!$A$4:$A$203,0))="Decreasing",wDenDec,0))),0)</f>
        <v>0</v>
      </c>
      <c r="AB109" s="3">
        <f>IFERROR(IF(INDEX(Reimbursement!$J$4:$J$203,MATCH($A109,Reimbursement!$A$4:$A$203,0))="",0,IF(INDEX(Reimbursement!$J$4:$J$203,MATCH($A109,Reimbursement!$A$4:$A$203,0))&lt;1,wJLow,IF(INDEX(Reimbursement!$J$4:$J$203,MATCH($A109,Reimbursement!$A$4:$A$203,0))&lt;1.1,wJMed,wJGood))),0)</f>
        <v>0</v>
      </c>
    </row>
    <row r="110" spans="1:28">
      <c r="A110" s="3" t="str">
        <f t="shared" si="30"/>
        <v/>
      </c>
      <c r="B110" s="10"/>
      <c r="C110" s="10"/>
      <c r="D110" s="11"/>
      <c r="E110" s="11"/>
      <c r="F110" s="12" t="str">
        <f t="shared" si="31"/>
        <v/>
      </c>
      <c r="G110" s="10"/>
      <c r="H110" s="10"/>
      <c r="I110" s="9" t="str">
        <f t="shared" si="32"/>
        <v/>
      </c>
      <c r="J110" s="7" t="str">
        <f t="shared" ca="1" si="33"/>
        <v/>
      </c>
      <c r="K110" s="3" t="str">
        <f t="shared" ca="1" si="34"/>
        <v/>
      </c>
      <c r="L110" s="13"/>
      <c r="M110" s="10"/>
      <c r="N110" s="11"/>
      <c r="O110" s="11"/>
      <c r="P110" s="7" t="str">
        <f t="shared" si="35"/>
        <v/>
      </c>
      <c r="Q110" s="3" t="str">
        <f t="shared" si="36"/>
        <v/>
      </c>
      <c r="R110" s="10"/>
      <c r="S110" s="3">
        <f t="shared" si="37"/>
        <v>0</v>
      </c>
      <c r="T110" s="3">
        <f t="shared" si="38"/>
        <v>0</v>
      </c>
      <c r="U110" s="3">
        <f t="shared" si="39"/>
        <v>0</v>
      </c>
      <c r="V110" s="3">
        <f>IFERROR(IF(INDEX(Reimbursement!$L$4:$L$203,MATCH($A110,Reimbursement!$A$4:$A$203,0))="",wNoEsc,IF(INDEX(Reimbursement!$L$4:$L$203,MATCH($A110,Reimbursement!$A$4:$A$203,0))&lt;0.03,wEscLow,wEscGood)),0)</f>
        <v>0</v>
      </c>
      <c r="W110" s="3">
        <f>IFERROR(IF(INDEX('Timely Filing'!$D$4:$D$203,MATCH($A110,'Timely Filing'!$A$4:$A$203,0))&lt;90,wTFShort,IF(INDEX('Timely Filing'!$D$4:$D$203,MATCH($A110,'Timely Filing'!$A$4:$A$203,0))&lt;180,wTFMed,wTFGood)),0)</f>
        <v>0</v>
      </c>
      <c r="X110" s="3">
        <f>IFERROR(IF(INDEX('Timely Filing'!$E$4:$E$203,MATCH($A110,'Timely Filing'!$A$4:$A$203,0))&gt;45,wPaySlow,IF(INDEX('Timely Filing'!$E$4:$E$203,MATCH($A110,'Timely Filing'!$A$4:$A$203,0))&gt;30,wPayMed,wPayGood)),0)</f>
        <v>0</v>
      </c>
      <c r="Y110" s="3">
        <f>IFERROR(IF(INDEX('Timely Filing'!$H$4:$H$203,MATCH($A110,'Timely Filing'!$A$4:$A$203,0))&gt;24,wRecLong,IF(INDEX('Timely Filing'!$H$4:$H$203,MATCH($A110,'Timely Filing'!$A$4:$A$203,0))&gt;12,wRecMed,wRecGood)),0)</f>
        <v>0</v>
      </c>
      <c r="Z110" s="3">
        <f>IFERROR(IF(INDEX('Auth &amp; Admin'!$B$4:$B$203,MATCH($A110,'Auth &amp; Admin'!$A$4:$A$203,0))="Y",wAuth,0),0)</f>
        <v>0</v>
      </c>
      <c r="AA110" s="3">
        <f>IFERROR(IF(INDEX('Auth &amp; Admin'!$G$4:$G$203,MATCH($A110,'Auth &amp; Admin'!$A$4:$A$203,0))="Increasing",wDenInc,IF(INDEX('Auth &amp; Admin'!$G$4:$G$203,MATCH($A110,'Auth &amp; Admin'!$A$4:$A$203,0))="Stable",wDenStable,IF(INDEX('Auth &amp; Admin'!$G$4:$G$203,MATCH($A110,'Auth &amp; Admin'!$A$4:$A$203,0))="Decreasing",wDenDec,0))),0)</f>
        <v>0</v>
      </c>
      <c r="AB110" s="3">
        <f>IFERROR(IF(INDEX(Reimbursement!$J$4:$J$203,MATCH($A110,Reimbursement!$A$4:$A$203,0))="",0,IF(INDEX(Reimbursement!$J$4:$J$203,MATCH($A110,Reimbursement!$A$4:$A$203,0))&lt;1,wJLow,IF(INDEX(Reimbursement!$J$4:$J$203,MATCH($A110,Reimbursement!$A$4:$A$203,0))&lt;1.1,wJMed,wJGood))),0)</f>
        <v>0</v>
      </c>
    </row>
    <row r="111" spans="1:28">
      <c r="A111" s="3" t="str">
        <f t="shared" si="30"/>
        <v/>
      </c>
      <c r="B111" s="10"/>
      <c r="C111" s="10"/>
      <c r="D111" s="11"/>
      <c r="E111" s="11"/>
      <c r="F111" s="12" t="str">
        <f t="shared" si="31"/>
        <v/>
      </c>
      <c r="G111" s="10"/>
      <c r="H111" s="10"/>
      <c r="I111" s="9" t="str">
        <f t="shared" si="32"/>
        <v/>
      </c>
      <c r="J111" s="7" t="str">
        <f t="shared" ca="1" si="33"/>
        <v/>
      </c>
      <c r="K111" s="3" t="str">
        <f t="shared" ca="1" si="34"/>
        <v/>
      </c>
      <c r="L111" s="13"/>
      <c r="M111" s="10"/>
      <c r="N111" s="11"/>
      <c r="O111" s="11"/>
      <c r="P111" s="7" t="str">
        <f t="shared" si="35"/>
        <v/>
      </c>
      <c r="Q111" s="3" t="str">
        <f t="shared" si="36"/>
        <v/>
      </c>
      <c r="R111" s="10"/>
      <c r="S111" s="3">
        <f t="shared" si="37"/>
        <v>0</v>
      </c>
      <c r="T111" s="3">
        <f t="shared" si="38"/>
        <v>0</v>
      </c>
      <c r="U111" s="3">
        <f t="shared" si="39"/>
        <v>0</v>
      </c>
      <c r="V111" s="3">
        <f>IFERROR(IF(INDEX(Reimbursement!$L$4:$L$203,MATCH($A111,Reimbursement!$A$4:$A$203,0))="",wNoEsc,IF(INDEX(Reimbursement!$L$4:$L$203,MATCH($A111,Reimbursement!$A$4:$A$203,0))&lt;0.03,wEscLow,wEscGood)),0)</f>
        <v>0</v>
      </c>
      <c r="W111" s="3">
        <f>IFERROR(IF(INDEX('Timely Filing'!$D$4:$D$203,MATCH($A111,'Timely Filing'!$A$4:$A$203,0))&lt;90,wTFShort,IF(INDEX('Timely Filing'!$D$4:$D$203,MATCH($A111,'Timely Filing'!$A$4:$A$203,0))&lt;180,wTFMed,wTFGood)),0)</f>
        <v>0</v>
      </c>
      <c r="X111" s="3">
        <f>IFERROR(IF(INDEX('Timely Filing'!$E$4:$E$203,MATCH($A111,'Timely Filing'!$A$4:$A$203,0))&gt;45,wPaySlow,IF(INDEX('Timely Filing'!$E$4:$E$203,MATCH($A111,'Timely Filing'!$A$4:$A$203,0))&gt;30,wPayMed,wPayGood)),0)</f>
        <v>0</v>
      </c>
      <c r="Y111" s="3">
        <f>IFERROR(IF(INDEX('Timely Filing'!$H$4:$H$203,MATCH($A111,'Timely Filing'!$A$4:$A$203,0))&gt;24,wRecLong,IF(INDEX('Timely Filing'!$H$4:$H$203,MATCH($A111,'Timely Filing'!$A$4:$A$203,0))&gt;12,wRecMed,wRecGood)),0)</f>
        <v>0</v>
      </c>
      <c r="Z111" s="3">
        <f>IFERROR(IF(INDEX('Auth &amp; Admin'!$B$4:$B$203,MATCH($A111,'Auth &amp; Admin'!$A$4:$A$203,0))="Y",wAuth,0),0)</f>
        <v>0</v>
      </c>
      <c r="AA111" s="3">
        <f>IFERROR(IF(INDEX('Auth &amp; Admin'!$G$4:$G$203,MATCH($A111,'Auth &amp; Admin'!$A$4:$A$203,0))="Increasing",wDenInc,IF(INDEX('Auth &amp; Admin'!$G$4:$G$203,MATCH($A111,'Auth &amp; Admin'!$A$4:$A$203,0))="Stable",wDenStable,IF(INDEX('Auth &amp; Admin'!$G$4:$G$203,MATCH($A111,'Auth &amp; Admin'!$A$4:$A$203,0))="Decreasing",wDenDec,0))),0)</f>
        <v>0</v>
      </c>
      <c r="AB111" s="3">
        <f>IFERROR(IF(INDEX(Reimbursement!$J$4:$J$203,MATCH($A111,Reimbursement!$A$4:$A$203,0))="",0,IF(INDEX(Reimbursement!$J$4:$J$203,MATCH($A111,Reimbursement!$A$4:$A$203,0))&lt;1,wJLow,IF(INDEX(Reimbursement!$J$4:$J$203,MATCH($A111,Reimbursement!$A$4:$A$203,0))&lt;1.1,wJMed,wJGood))),0)</f>
        <v>0</v>
      </c>
    </row>
    <row r="112" spans="1:28">
      <c r="A112" s="3" t="str">
        <f t="shared" si="30"/>
        <v/>
      </c>
      <c r="B112" s="10"/>
      <c r="C112" s="10"/>
      <c r="D112" s="11"/>
      <c r="E112" s="11"/>
      <c r="F112" s="12" t="str">
        <f t="shared" si="31"/>
        <v/>
      </c>
      <c r="G112" s="10"/>
      <c r="H112" s="10"/>
      <c r="I112" s="9" t="str">
        <f t="shared" si="32"/>
        <v/>
      </c>
      <c r="J112" s="7" t="str">
        <f t="shared" ca="1" si="33"/>
        <v/>
      </c>
      <c r="K112" s="3" t="str">
        <f t="shared" ca="1" si="34"/>
        <v/>
      </c>
      <c r="L112" s="13"/>
      <c r="M112" s="10"/>
      <c r="N112" s="11"/>
      <c r="O112" s="11"/>
      <c r="P112" s="7" t="str">
        <f t="shared" si="35"/>
        <v/>
      </c>
      <c r="Q112" s="3" t="str">
        <f t="shared" si="36"/>
        <v/>
      </c>
      <c r="R112" s="10"/>
      <c r="S112" s="3">
        <f t="shared" si="37"/>
        <v>0</v>
      </c>
      <c r="T112" s="3">
        <f t="shared" si="38"/>
        <v>0</v>
      </c>
      <c r="U112" s="3">
        <f t="shared" si="39"/>
        <v>0</v>
      </c>
      <c r="V112" s="3">
        <f>IFERROR(IF(INDEX(Reimbursement!$L$4:$L$203,MATCH($A112,Reimbursement!$A$4:$A$203,0))="",wNoEsc,IF(INDEX(Reimbursement!$L$4:$L$203,MATCH($A112,Reimbursement!$A$4:$A$203,0))&lt;0.03,wEscLow,wEscGood)),0)</f>
        <v>0</v>
      </c>
      <c r="W112" s="3">
        <f>IFERROR(IF(INDEX('Timely Filing'!$D$4:$D$203,MATCH($A112,'Timely Filing'!$A$4:$A$203,0))&lt;90,wTFShort,IF(INDEX('Timely Filing'!$D$4:$D$203,MATCH($A112,'Timely Filing'!$A$4:$A$203,0))&lt;180,wTFMed,wTFGood)),0)</f>
        <v>0</v>
      </c>
      <c r="X112" s="3">
        <f>IFERROR(IF(INDEX('Timely Filing'!$E$4:$E$203,MATCH($A112,'Timely Filing'!$A$4:$A$203,0))&gt;45,wPaySlow,IF(INDEX('Timely Filing'!$E$4:$E$203,MATCH($A112,'Timely Filing'!$A$4:$A$203,0))&gt;30,wPayMed,wPayGood)),0)</f>
        <v>0</v>
      </c>
      <c r="Y112" s="3">
        <f>IFERROR(IF(INDEX('Timely Filing'!$H$4:$H$203,MATCH($A112,'Timely Filing'!$A$4:$A$203,0))&gt;24,wRecLong,IF(INDEX('Timely Filing'!$H$4:$H$203,MATCH($A112,'Timely Filing'!$A$4:$A$203,0))&gt;12,wRecMed,wRecGood)),0)</f>
        <v>0</v>
      </c>
      <c r="Z112" s="3">
        <f>IFERROR(IF(INDEX('Auth &amp; Admin'!$B$4:$B$203,MATCH($A112,'Auth &amp; Admin'!$A$4:$A$203,0))="Y",wAuth,0),0)</f>
        <v>0</v>
      </c>
      <c r="AA112" s="3">
        <f>IFERROR(IF(INDEX('Auth &amp; Admin'!$G$4:$G$203,MATCH($A112,'Auth &amp; Admin'!$A$4:$A$203,0))="Increasing",wDenInc,IF(INDEX('Auth &amp; Admin'!$G$4:$G$203,MATCH($A112,'Auth &amp; Admin'!$A$4:$A$203,0))="Stable",wDenStable,IF(INDEX('Auth &amp; Admin'!$G$4:$G$203,MATCH($A112,'Auth &amp; Admin'!$A$4:$A$203,0))="Decreasing",wDenDec,0))),0)</f>
        <v>0</v>
      </c>
      <c r="AB112" s="3">
        <f>IFERROR(IF(INDEX(Reimbursement!$J$4:$J$203,MATCH($A112,Reimbursement!$A$4:$A$203,0))="",0,IF(INDEX(Reimbursement!$J$4:$J$203,MATCH($A112,Reimbursement!$A$4:$A$203,0))&lt;1,wJLow,IF(INDEX(Reimbursement!$J$4:$J$203,MATCH($A112,Reimbursement!$A$4:$A$203,0))&lt;1.1,wJMed,wJGood))),0)</f>
        <v>0</v>
      </c>
    </row>
    <row r="113" spans="1:28">
      <c r="A113" s="3" t="str">
        <f t="shared" si="30"/>
        <v/>
      </c>
      <c r="B113" s="10"/>
      <c r="C113" s="10"/>
      <c r="D113" s="11"/>
      <c r="E113" s="11"/>
      <c r="F113" s="12" t="str">
        <f t="shared" si="31"/>
        <v/>
      </c>
      <c r="G113" s="10"/>
      <c r="H113" s="10"/>
      <c r="I113" s="9" t="str">
        <f t="shared" si="32"/>
        <v/>
      </c>
      <c r="J113" s="7" t="str">
        <f t="shared" ca="1" si="33"/>
        <v/>
      </c>
      <c r="K113" s="3" t="str">
        <f t="shared" ca="1" si="34"/>
        <v/>
      </c>
      <c r="L113" s="13"/>
      <c r="M113" s="10"/>
      <c r="N113" s="11"/>
      <c r="O113" s="11"/>
      <c r="P113" s="7" t="str">
        <f t="shared" si="35"/>
        <v/>
      </c>
      <c r="Q113" s="3" t="str">
        <f t="shared" si="36"/>
        <v/>
      </c>
      <c r="R113" s="10"/>
      <c r="S113" s="3">
        <f t="shared" si="37"/>
        <v>0</v>
      </c>
      <c r="T113" s="3">
        <f t="shared" si="38"/>
        <v>0</v>
      </c>
      <c r="U113" s="3">
        <f t="shared" si="39"/>
        <v>0</v>
      </c>
      <c r="V113" s="3">
        <f>IFERROR(IF(INDEX(Reimbursement!$L$4:$L$203,MATCH($A113,Reimbursement!$A$4:$A$203,0))="",wNoEsc,IF(INDEX(Reimbursement!$L$4:$L$203,MATCH($A113,Reimbursement!$A$4:$A$203,0))&lt;0.03,wEscLow,wEscGood)),0)</f>
        <v>0</v>
      </c>
      <c r="W113" s="3">
        <f>IFERROR(IF(INDEX('Timely Filing'!$D$4:$D$203,MATCH($A113,'Timely Filing'!$A$4:$A$203,0))&lt;90,wTFShort,IF(INDEX('Timely Filing'!$D$4:$D$203,MATCH($A113,'Timely Filing'!$A$4:$A$203,0))&lt;180,wTFMed,wTFGood)),0)</f>
        <v>0</v>
      </c>
      <c r="X113" s="3">
        <f>IFERROR(IF(INDEX('Timely Filing'!$E$4:$E$203,MATCH($A113,'Timely Filing'!$A$4:$A$203,0))&gt;45,wPaySlow,IF(INDEX('Timely Filing'!$E$4:$E$203,MATCH($A113,'Timely Filing'!$A$4:$A$203,0))&gt;30,wPayMed,wPayGood)),0)</f>
        <v>0</v>
      </c>
      <c r="Y113" s="3">
        <f>IFERROR(IF(INDEX('Timely Filing'!$H$4:$H$203,MATCH($A113,'Timely Filing'!$A$4:$A$203,0))&gt;24,wRecLong,IF(INDEX('Timely Filing'!$H$4:$H$203,MATCH($A113,'Timely Filing'!$A$4:$A$203,0))&gt;12,wRecMed,wRecGood)),0)</f>
        <v>0</v>
      </c>
      <c r="Z113" s="3">
        <f>IFERROR(IF(INDEX('Auth &amp; Admin'!$B$4:$B$203,MATCH($A113,'Auth &amp; Admin'!$A$4:$A$203,0))="Y",wAuth,0),0)</f>
        <v>0</v>
      </c>
      <c r="AA113" s="3">
        <f>IFERROR(IF(INDEX('Auth &amp; Admin'!$G$4:$G$203,MATCH($A113,'Auth &amp; Admin'!$A$4:$A$203,0))="Increasing",wDenInc,IF(INDEX('Auth &amp; Admin'!$G$4:$G$203,MATCH($A113,'Auth &amp; Admin'!$A$4:$A$203,0))="Stable",wDenStable,IF(INDEX('Auth &amp; Admin'!$G$4:$G$203,MATCH($A113,'Auth &amp; Admin'!$A$4:$A$203,0))="Decreasing",wDenDec,0))),0)</f>
        <v>0</v>
      </c>
      <c r="AB113" s="3">
        <f>IFERROR(IF(INDEX(Reimbursement!$J$4:$J$203,MATCH($A113,Reimbursement!$A$4:$A$203,0))="",0,IF(INDEX(Reimbursement!$J$4:$J$203,MATCH($A113,Reimbursement!$A$4:$A$203,0))&lt;1,wJLow,IF(INDEX(Reimbursement!$J$4:$J$203,MATCH($A113,Reimbursement!$A$4:$A$203,0))&lt;1.1,wJMed,wJGood))),0)</f>
        <v>0</v>
      </c>
    </row>
    <row r="114" spans="1:28">
      <c r="A114" s="3" t="str">
        <f t="shared" si="30"/>
        <v/>
      </c>
      <c r="B114" s="10"/>
      <c r="C114" s="10"/>
      <c r="D114" s="11"/>
      <c r="E114" s="11"/>
      <c r="F114" s="12" t="str">
        <f t="shared" si="31"/>
        <v/>
      </c>
      <c r="G114" s="10"/>
      <c r="H114" s="10"/>
      <c r="I114" s="9" t="str">
        <f t="shared" si="32"/>
        <v/>
      </c>
      <c r="J114" s="7" t="str">
        <f t="shared" ca="1" si="33"/>
        <v/>
      </c>
      <c r="K114" s="3" t="str">
        <f t="shared" ca="1" si="34"/>
        <v/>
      </c>
      <c r="L114" s="13"/>
      <c r="M114" s="10"/>
      <c r="N114" s="11"/>
      <c r="O114" s="11"/>
      <c r="P114" s="7" t="str">
        <f t="shared" si="35"/>
        <v/>
      </c>
      <c r="Q114" s="3" t="str">
        <f t="shared" si="36"/>
        <v/>
      </c>
      <c r="R114" s="10"/>
      <c r="S114" s="3">
        <f t="shared" si="37"/>
        <v>0</v>
      </c>
      <c r="T114" s="3">
        <f t="shared" si="38"/>
        <v>0</v>
      </c>
      <c r="U114" s="3">
        <f t="shared" si="39"/>
        <v>0</v>
      </c>
      <c r="V114" s="3">
        <f>IFERROR(IF(INDEX(Reimbursement!$L$4:$L$203,MATCH($A114,Reimbursement!$A$4:$A$203,0))="",wNoEsc,IF(INDEX(Reimbursement!$L$4:$L$203,MATCH($A114,Reimbursement!$A$4:$A$203,0))&lt;0.03,wEscLow,wEscGood)),0)</f>
        <v>0</v>
      </c>
      <c r="W114" s="3">
        <f>IFERROR(IF(INDEX('Timely Filing'!$D$4:$D$203,MATCH($A114,'Timely Filing'!$A$4:$A$203,0))&lt;90,wTFShort,IF(INDEX('Timely Filing'!$D$4:$D$203,MATCH($A114,'Timely Filing'!$A$4:$A$203,0))&lt;180,wTFMed,wTFGood)),0)</f>
        <v>0</v>
      </c>
      <c r="X114" s="3">
        <f>IFERROR(IF(INDEX('Timely Filing'!$E$4:$E$203,MATCH($A114,'Timely Filing'!$A$4:$A$203,0))&gt;45,wPaySlow,IF(INDEX('Timely Filing'!$E$4:$E$203,MATCH($A114,'Timely Filing'!$A$4:$A$203,0))&gt;30,wPayMed,wPayGood)),0)</f>
        <v>0</v>
      </c>
      <c r="Y114" s="3">
        <f>IFERROR(IF(INDEX('Timely Filing'!$H$4:$H$203,MATCH($A114,'Timely Filing'!$A$4:$A$203,0))&gt;24,wRecLong,IF(INDEX('Timely Filing'!$H$4:$H$203,MATCH($A114,'Timely Filing'!$A$4:$A$203,0))&gt;12,wRecMed,wRecGood)),0)</f>
        <v>0</v>
      </c>
      <c r="Z114" s="3">
        <f>IFERROR(IF(INDEX('Auth &amp; Admin'!$B$4:$B$203,MATCH($A114,'Auth &amp; Admin'!$A$4:$A$203,0))="Y",wAuth,0),0)</f>
        <v>0</v>
      </c>
      <c r="AA114" s="3">
        <f>IFERROR(IF(INDEX('Auth &amp; Admin'!$G$4:$G$203,MATCH($A114,'Auth &amp; Admin'!$A$4:$A$203,0))="Increasing",wDenInc,IF(INDEX('Auth &amp; Admin'!$G$4:$G$203,MATCH($A114,'Auth &amp; Admin'!$A$4:$A$203,0))="Stable",wDenStable,IF(INDEX('Auth &amp; Admin'!$G$4:$G$203,MATCH($A114,'Auth &amp; Admin'!$A$4:$A$203,0))="Decreasing",wDenDec,0))),0)</f>
        <v>0</v>
      </c>
      <c r="AB114" s="3">
        <f>IFERROR(IF(INDEX(Reimbursement!$J$4:$J$203,MATCH($A114,Reimbursement!$A$4:$A$203,0))="",0,IF(INDEX(Reimbursement!$J$4:$J$203,MATCH($A114,Reimbursement!$A$4:$A$203,0))&lt;1,wJLow,IF(INDEX(Reimbursement!$J$4:$J$203,MATCH($A114,Reimbursement!$A$4:$A$203,0))&lt;1.1,wJMed,wJGood))),0)</f>
        <v>0</v>
      </c>
    </row>
    <row r="115" spans="1:28">
      <c r="A115" s="3" t="str">
        <f t="shared" si="30"/>
        <v/>
      </c>
      <c r="B115" s="10"/>
      <c r="C115" s="10"/>
      <c r="D115" s="11"/>
      <c r="E115" s="11"/>
      <c r="F115" s="12" t="str">
        <f t="shared" si="31"/>
        <v/>
      </c>
      <c r="G115" s="10"/>
      <c r="H115" s="10"/>
      <c r="I115" s="9" t="str">
        <f t="shared" si="32"/>
        <v/>
      </c>
      <c r="J115" s="7" t="str">
        <f t="shared" ca="1" si="33"/>
        <v/>
      </c>
      <c r="K115" s="3" t="str">
        <f t="shared" ca="1" si="34"/>
        <v/>
      </c>
      <c r="L115" s="13"/>
      <c r="M115" s="10"/>
      <c r="N115" s="11"/>
      <c r="O115" s="11"/>
      <c r="P115" s="7" t="str">
        <f t="shared" si="35"/>
        <v/>
      </c>
      <c r="Q115" s="3" t="str">
        <f t="shared" si="36"/>
        <v/>
      </c>
      <c r="R115" s="10"/>
      <c r="S115" s="3">
        <f t="shared" si="37"/>
        <v>0</v>
      </c>
      <c r="T115" s="3">
        <f t="shared" si="38"/>
        <v>0</v>
      </c>
      <c r="U115" s="3">
        <f t="shared" si="39"/>
        <v>0</v>
      </c>
      <c r="V115" s="3">
        <f>IFERROR(IF(INDEX(Reimbursement!$L$4:$L$203,MATCH($A115,Reimbursement!$A$4:$A$203,0))="",wNoEsc,IF(INDEX(Reimbursement!$L$4:$L$203,MATCH($A115,Reimbursement!$A$4:$A$203,0))&lt;0.03,wEscLow,wEscGood)),0)</f>
        <v>0</v>
      </c>
      <c r="W115" s="3">
        <f>IFERROR(IF(INDEX('Timely Filing'!$D$4:$D$203,MATCH($A115,'Timely Filing'!$A$4:$A$203,0))&lt;90,wTFShort,IF(INDEX('Timely Filing'!$D$4:$D$203,MATCH($A115,'Timely Filing'!$A$4:$A$203,0))&lt;180,wTFMed,wTFGood)),0)</f>
        <v>0</v>
      </c>
      <c r="X115" s="3">
        <f>IFERROR(IF(INDEX('Timely Filing'!$E$4:$E$203,MATCH($A115,'Timely Filing'!$A$4:$A$203,0))&gt;45,wPaySlow,IF(INDEX('Timely Filing'!$E$4:$E$203,MATCH($A115,'Timely Filing'!$A$4:$A$203,0))&gt;30,wPayMed,wPayGood)),0)</f>
        <v>0</v>
      </c>
      <c r="Y115" s="3">
        <f>IFERROR(IF(INDEX('Timely Filing'!$H$4:$H$203,MATCH($A115,'Timely Filing'!$A$4:$A$203,0))&gt;24,wRecLong,IF(INDEX('Timely Filing'!$H$4:$H$203,MATCH($A115,'Timely Filing'!$A$4:$A$203,0))&gt;12,wRecMed,wRecGood)),0)</f>
        <v>0</v>
      </c>
      <c r="Z115" s="3">
        <f>IFERROR(IF(INDEX('Auth &amp; Admin'!$B$4:$B$203,MATCH($A115,'Auth &amp; Admin'!$A$4:$A$203,0))="Y",wAuth,0),0)</f>
        <v>0</v>
      </c>
      <c r="AA115" s="3">
        <f>IFERROR(IF(INDEX('Auth &amp; Admin'!$G$4:$G$203,MATCH($A115,'Auth &amp; Admin'!$A$4:$A$203,0))="Increasing",wDenInc,IF(INDEX('Auth &amp; Admin'!$G$4:$G$203,MATCH($A115,'Auth &amp; Admin'!$A$4:$A$203,0))="Stable",wDenStable,IF(INDEX('Auth &amp; Admin'!$G$4:$G$203,MATCH($A115,'Auth &amp; Admin'!$A$4:$A$203,0))="Decreasing",wDenDec,0))),0)</f>
        <v>0</v>
      </c>
      <c r="AB115" s="3">
        <f>IFERROR(IF(INDEX(Reimbursement!$J$4:$J$203,MATCH($A115,Reimbursement!$A$4:$A$203,0))="",0,IF(INDEX(Reimbursement!$J$4:$J$203,MATCH($A115,Reimbursement!$A$4:$A$203,0))&lt;1,wJLow,IF(INDEX(Reimbursement!$J$4:$J$203,MATCH($A115,Reimbursement!$A$4:$A$203,0))&lt;1.1,wJMed,wJGood))),0)</f>
        <v>0</v>
      </c>
    </row>
    <row r="116" spans="1:28">
      <c r="A116" s="3" t="str">
        <f t="shared" si="30"/>
        <v/>
      </c>
      <c r="B116" s="10"/>
      <c r="C116" s="10"/>
      <c r="D116" s="11"/>
      <c r="E116" s="11"/>
      <c r="F116" s="12" t="str">
        <f t="shared" si="31"/>
        <v/>
      </c>
      <c r="G116" s="10"/>
      <c r="H116" s="10"/>
      <c r="I116" s="9" t="str">
        <f t="shared" si="32"/>
        <v/>
      </c>
      <c r="J116" s="7" t="str">
        <f t="shared" ca="1" si="33"/>
        <v/>
      </c>
      <c r="K116" s="3" t="str">
        <f t="shared" ca="1" si="34"/>
        <v/>
      </c>
      <c r="L116" s="13"/>
      <c r="M116" s="10"/>
      <c r="N116" s="11"/>
      <c r="O116" s="11"/>
      <c r="P116" s="7" t="str">
        <f t="shared" si="35"/>
        <v/>
      </c>
      <c r="Q116" s="3" t="str">
        <f t="shared" si="36"/>
        <v/>
      </c>
      <c r="R116" s="10"/>
      <c r="S116" s="3">
        <f t="shared" si="37"/>
        <v>0</v>
      </c>
      <c r="T116" s="3">
        <f t="shared" si="38"/>
        <v>0</v>
      </c>
      <c r="U116" s="3">
        <f t="shared" si="39"/>
        <v>0</v>
      </c>
      <c r="V116" s="3">
        <f>IFERROR(IF(INDEX(Reimbursement!$L$4:$L$203,MATCH($A116,Reimbursement!$A$4:$A$203,0))="",wNoEsc,IF(INDEX(Reimbursement!$L$4:$L$203,MATCH($A116,Reimbursement!$A$4:$A$203,0))&lt;0.03,wEscLow,wEscGood)),0)</f>
        <v>0</v>
      </c>
      <c r="W116" s="3">
        <f>IFERROR(IF(INDEX('Timely Filing'!$D$4:$D$203,MATCH($A116,'Timely Filing'!$A$4:$A$203,0))&lt;90,wTFShort,IF(INDEX('Timely Filing'!$D$4:$D$203,MATCH($A116,'Timely Filing'!$A$4:$A$203,0))&lt;180,wTFMed,wTFGood)),0)</f>
        <v>0</v>
      </c>
      <c r="X116" s="3">
        <f>IFERROR(IF(INDEX('Timely Filing'!$E$4:$E$203,MATCH($A116,'Timely Filing'!$A$4:$A$203,0))&gt;45,wPaySlow,IF(INDEX('Timely Filing'!$E$4:$E$203,MATCH($A116,'Timely Filing'!$A$4:$A$203,0))&gt;30,wPayMed,wPayGood)),0)</f>
        <v>0</v>
      </c>
      <c r="Y116" s="3">
        <f>IFERROR(IF(INDEX('Timely Filing'!$H$4:$H$203,MATCH($A116,'Timely Filing'!$A$4:$A$203,0))&gt;24,wRecLong,IF(INDEX('Timely Filing'!$H$4:$H$203,MATCH($A116,'Timely Filing'!$A$4:$A$203,0))&gt;12,wRecMed,wRecGood)),0)</f>
        <v>0</v>
      </c>
      <c r="Z116" s="3">
        <f>IFERROR(IF(INDEX('Auth &amp; Admin'!$B$4:$B$203,MATCH($A116,'Auth &amp; Admin'!$A$4:$A$203,0))="Y",wAuth,0),0)</f>
        <v>0</v>
      </c>
      <c r="AA116" s="3">
        <f>IFERROR(IF(INDEX('Auth &amp; Admin'!$G$4:$G$203,MATCH($A116,'Auth &amp; Admin'!$A$4:$A$203,0))="Increasing",wDenInc,IF(INDEX('Auth &amp; Admin'!$G$4:$G$203,MATCH($A116,'Auth &amp; Admin'!$A$4:$A$203,0))="Stable",wDenStable,IF(INDEX('Auth &amp; Admin'!$G$4:$G$203,MATCH($A116,'Auth &amp; Admin'!$A$4:$A$203,0))="Decreasing",wDenDec,0))),0)</f>
        <v>0</v>
      </c>
      <c r="AB116" s="3">
        <f>IFERROR(IF(INDEX(Reimbursement!$J$4:$J$203,MATCH($A116,Reimbursement!$A$4:$A$203,0))="",0,IF(INDEX(Reimbursement!$J$4:$J$203,MATCH($A116,Reimbursement!$A$4:$A$203,0))&lt;1,wJLow,IF(INDEX(Reimbursement!$J$4:$J$203,MATCH($A116,Reimbursement!$A$4:$A$203,0))&lt;1.1,wJMed,wJGood))),0)</f>
        <v>0</v>
      </c>
    </row>
    <row r="117" spans="1:28">
      <c r="A117" s="3" t="str">
        <f t="shared" si="30"/>
        <v/>
      </c>
      <c r="B117" s="10"/>
      <c r="C117" s="10"/>
      <c r="D117" s="11"/>
      <c r="E117" s="11"/>
      <c r="F117" s="12" t="str">
        <f t="shared" si="31"/>
        <v/>
      </c>
      <c r="G117" s="10"/>
      <c r="H117" s="10"/>
      <c r="I117" s="9" t="str">
        <f t="shared" si="32"/>
        <v/>
      </c>
      <c r="J117" s="7" t="str">
        <f t="shared" ca="1" si="33"/>
        <v/>
      </c>
      <c r="K117" s="3" t="str">
        <f t="shared" ca="1" si="34"/>
        <v/>
      </c>
      <c r="L117" s="13"/>
      <c r="M117" s="10"/>
      <c r="N117" s="11"/>
      <c r="O117" s="11"/>
      <c r="P117" s="7" t="str">
        <f t="shared" si="35"/>
        <v/>
      </c>
      <c r="Q117" s="3" t="str">
        <f t="shared" si="36"/>
        <v/>
      </c>
      <c r="R117" s="10"/>
      <c r="S117" s="3">
        <f t="shared" si="37"/>
        <v>0</v>
      </c>
      <c r="T117" s="3">
        <f t="shared" si="38"/>
        <v>0</v>
      </c>
      <c r="U117" s="3">
        <f t="shared" si="39"/>
        <v>0</v>
      </c>
      <c r="V117" s="3">
        <f>IFERROR(IF(INDEX(Reimbursement!$L$4:$L$203,MATCH($A117,Reimbursement!$A$4:$A$203,0))="",wNoEsc,IF(INDEX(Reimbursement!$L$4:$L$203,MATCH($A117,Reimbursement!$A$4:$A$203,0))&lt;0.03,wEscLow,wEscGood)),0)</f>
        <v>0</v>
      </c>
      <c r="W117" s="3">
        <f>IFERROR(IF(INDEX('Timely Filing'!$D$4:$D$203,MATCH($A117,'Timely Filing'!$A$4:$A$203,0))&lt;90,wTFShort,IF(INDEX('Timely Filing'!$D$4:$D$203,MATCH($A117,'Timely Filing'!$A$4:$A$203,0))&lt;180,wTFMed,wTFGood)),0)</f>
        <v>0</v>
      </c>
      <c r="X117" s="3">
        <f>IFERROR(IF(INDEX('Timely Filing'!$E$4:$E$203,MATCH($A117,'Timely Filing'!$A$4:$A$203,0))&gt;45,wPaySlow,IF(INDEX('Timely Filing'!$E$4:$E$203,MATCH($A117,'Timely Filing'!$A$4:$A$203,0))&gt;30,wPayMed,wPayGood)),0)</f>
        <v>0</v>
      </c>
      <c r="Y117" s="3">
        <f>IFERROR(IF(INDEX('Timely Filing'!$H$4:$H$203,MATCH($A117,'Timely Filing'!$A$4:$A$203,0))&gt;24,wRecLong,IF(INDEX('Timely Filing'!$H$4:$H$203,MATCH($A117,'Timely Filing'!$A$4:$A$203,0))&gt;12,wRecMed,wRecGood)),0)</f>
        <v>0</v>
      </c>
      <c r="Z117" s="3">
        <f>IFERROR(IF(INDEX('Auth &amp; Admin'!$B$4:$B$203,MATCH($A117,'Auth &amp; Admin'!$A$4:$A$203,0))="Y",wAuth,0),0)</f>
        <v>0</v>
      </c>
      <c r="AA117" s="3">
        <f>IFERROR(IF(INDEX('Auth &amp; Admin'!$G$4:$G$203,MATCH($A117,'Auth &amp; Admin'!$A$4:$A$203,0))="Increasing",wDenInc,IF(INDEX('Auth &amp; Admin'!$G$4:$G$203,MATCH($A117,'Auth &amp; Admin'!$A$4:$A$203,0))="Stable",wDenStable,IF(INDEX('Auth &amp; Admin'!$G$4:$G$203,MATCH($A117,'Auth &amp; Admin'!$A$4:$A$203,0))="Decreasing",wDenDec,0))),0)</f>
        <v>0</v>
      </c>
      <c r="AB117" s="3">
        <f>IFERROR(IF(INDEX(Reimbursement!$J$4:$J$203,MATCH($A117,Reimbursement!$A$4:$A$203,0))="",0,IF(INDEX(Reimbursement!$J$4:$J$203,MATCH($A117,Reimbursement!$A$4:$A$203,0))&lt;1,wJLow,IF(INDEX(Reimbursement!$J$4:$J$203,MATCH($A117,Reimbursement!$A$4:$A$203,0))&lt;1.1,wJMed,wJGood))),0)</f>
        <v>0</v>
      </c>
    </row>
    <row r="118" spans="1:28">
      <c r="A118" s="3" t="str">
        <f t="shared" si="30"/>
        <v/>
      </c>
      <c r="B118" s="10"/>
      <c r="C118" s="10"/>
      <c r="D118" s="11"/>
      <c r="E118" s="11"/>
      <c r="F118" s="12" t="str">
        <f t="shared" si="31"/>
        <v/>
      </c>
      <c r="G118" s="10"/>
      <c r="H118" s="10"/>
      <c r="I118" s="9" t="str">
        <f t="shared" si="32"/>
        <v/>
      </c>
      <c r="J118" s="7" t="str">
        <f t="shared" ca="1" si="33"/>
        <v/>
      </c>
      <c r="K118" s="3" t="str">
        <f t="shared" ca="1" si="34"/>
        <v/>
      </c>
      <c r="L118" s="13"/>
      <c r="M118" s="10"/>
      <c r="N118" s="11"/>
      <c r="O118" s="11"/>
      <c r="P118" s="7" t="str">
        <f t="shared" si="35"/>
        <v/>
      </c>
      <c r="Q118" s="3" t="str">
        <f t="shared" si="36"/>
        <v/>
      </c>
      <c r="R118" s="10"/>
      <c r="S118" s="3">
        <f t="shared" si="37"/>
        <v>0</v>
      </c>
      <c r="T118" s="3">
        <f t="shared" si="38"/>
        <v>0</v>
      </c>
      <c r="U118" s="3">
        <f t="shared" si="39"/>
        <v>0</v>
      </c>
      <c r="V118" s="3">
        <f>IFERROR(IF(INDEX(Reimbursement!$L$4:$L$203,MATCH($A118,Reimbursement!$A$4:$A$203,0))="",wNoEsc,IF(INDEX(Reimbursement!$L$4:$L$203,MATCH($A118,Reimbursement!$A$4:$A$203,0))&lt;0.03,wEscLow,wEscGood)),0)</f>
        <v>0</v>
      </c>
      <c r="W118" s="3">
        <f>IFERROR(IF(INDEX('Timely Filing'!$D$4:$D$203,MATCH($A118,'Timely Filing'!$A$4:$A$203,0))&lt;90,wTFShort,IF(INDEX('Timely Filing'!$D$4:$D$203,MATCH($A118,'Timely Filing'!$A$4:$A$203,0))&lt;180,wTFMed,wTFGood)),0)</f>
        <v>0</v>
      </c>
      <c r="X118" s="3">
        <f>IFERROR(IF(INDEX('Timely Filing'!$E$4:$E$203,MATCH($A118,'Timely Filing'!$A$4:$A$203,0))&gt;45,wPaySlow,IF(INDEX('Timely Filing'!$E$4:$E$203,MATCH($A118,'Timely Filing'!$A$4:$A$203,0))&gt;30,wPayMed,wPayGood)),0)</f>
        <v>0</v>
      </c>
      <c r="Y118" s="3">
        <f>IFERROR(IF(INDEX('Timely Filing'!$H$4:$H$203,MATCH($A118,'Timely Filing'!$A$4:$A$203,0))&gt;24,wRecLong,IF(INDEX('Timely Filing'!$H$4:$H$203,MATCH($A118,'Timely Filing'!$A$4:$A$203,0))&gt;12,wRecMed,wRecGood)),0)</f>
        <v>0</v>
      </c>
      <c r="Z118" s="3">
        <f>IFERROR(IF(INDEX('Auth &amp; Admin'!$B$4:$B$203,MATCH($A118,'Auth &amp; Admin'!$A$4:$A$203,0))="Y",wAuth,0),0)</f>
        <v>0</v>
      </c>
      <c r="AA118" s="3">
        <f>IFERROR(IF(INDEX('Auth &amp; Admin'!$G$4:$G$203,MATCH($A118,'Auth &amp; Admin'!$A$4:$A$203,0))="Increasing",wDenInc,IF(INDEX('Auth &amp; Admin'!$G$4:$G$203,MATCH($A118,'Auth &amp; Admin'!$A$4:$A$203,0))="Stable",wDenStable,IF(INDEX('Auth &amp; Admin'!$G$4:$G$203,MATCH($A118,'Auth &amp; Admin'!$A$4:$A$203,0))="Decreasing",wDenDec,0))),0)</f>
        <v>0</v>
      </c>
      <c r="AB118" s="3">
        <f>IFERROR(IF(INDEX(Reimbursement!$J$4:$J$203,MATCH($A118,Reimbursement!$A$4:$A$203,0))="",0,IF(INDEX(Reimbursement!$J$4:$J$203,MATCH($A118,Reimbursement!$A$4:$A$203,0))&lt;1,wJLow,IF(INDEX(Reimbursement!$J$4:$J$203,MATCH($A118,Reimbursement!$A$4:$A$203,0))&lt;1.1,wJMed,wJGood))),0)</f>
        <v>0</v>
      </c>
    </row>
    <row r="119" spans="1:28">
      <c r="A119" s="3" t="str">
        <f t="shared" si="30"/>
        <v/>
      </c>
      <c r="B119" s="10"/>
      <c r="C119" s="10"/>
      <c r="D119" s="11"/>
      <c r="E119" s="11"/>
      <c r="F119" s="12" t="str">
        <f t="shared" si="31"/>
        <v/>
      </c>
      <c r="G119" s="10"/>
      <c r="H119" s="10"/>
      <c r="I119" s="9" t="str">
        <f t="shared" si="32"/>
        <v/>
      </c>
      <c r="J119" s="7" t="str">
        <f t="shared" ca="1" si="33"/>
        <v/>
      </c>
      <c r="K119" s="3" t="str">
        <f t="shared" ca="1" si="34"/>
        <v/>
      </c>
      <c r="L119" s="13"/>
      <c r="M119" s="10"/>
      <c r="N119" s="11"/>
      <c r="O119" s="11"/>
      <c r="P119" s="7" t="str">
        <f t="shared" si="35"/>
        <v/>
      </c>
      <c r="Q119" s="3" t="str">
        <f t="shared" si="36"/>
        <v/>
      </c>
      <c r="R119" s="10"/>
      <c r="S119" s="3">
        <f t="shared" si="37"/>
        <v>0</v>
      </c>
      <c r="T119" s="3">
        <f t="shared" si="38"/>
        <v>0</v>
      </c>
      <c r="U119" s="3">
        <f t="shared" si="39"/>
        <v>0</v>
      </c>
      <c r="V119" s="3">
        <f>IFERROR(IF(INDEX(Reimbursement!$L$4:$L$203,MATCH($A119,Reimbursement!$A$4:$A$203,0))="",wNoEsc,IF(INDEX(Reimbursement!$L$4:$L$203,MATCH($A119,Reimbursement!$A$4:$A$203,0))&lt;0.03,wEscLow,wEscGood)),0)</f>
        <v>0</v>
      </c>
      <c r="W119" s="3">
        <f>IFERROR(IF(INDEX('Timely Filing'!$D$4:$D$203,MATCH($A119,'Timely Filing'!$A$4:$A$203,0))&lt;90,wTFShort,IF(INDEX('Timely Filing'!$D$4:$D$203,MATCH($A119,'Timely Filing'!$A$4:$A$203,0))&lt;180,wTFMed,wTFGood)),0)</f>
        <v>0</v>
      </c>
      <c r="X119" s="3">
        <f>IFERROR(IF(INDEX('Timely Filing'!$E$4:$E$203,MATCH($A119,'Timely Filing'!$A$4:$A$203,0))&gt;45,wPaySlow,IF(INDEX('Timely Filing'!$E$4:$E$203,MATCH($A119,'Timely Filing'!$A$4:$A$203,0))&gt;30,wPayMed,wPayGood)),0)</f>
        <v>0</v>
      </c>
      <c r="Y119" s="3">
        <f>IFERROR(IF(INDEX('Timely Filing'!$H$4:$H$203,MATCH($A119,'Timely Filing'!$A$4:$A$203,0))&gt;24,wRecLong,IF(INDEX('Timely Filing'!$H$4:$H$203,MATCH($A119,'Timely Filing'!$A$4:$A$203,0))&gt;12,wRecMed,wRecGood)),0)</f>
        <v>0</v>
      </c>
      <c r="Z119" s="3">
        <f>IFERROR(IF(INDEX('Auth &amp; Admin'!$B$4:$B$203,MATCH($A119,'Auth &amp; Admin'!$A$4:$A$203,0))="Y",wAuth,0),0)</f>
        <v>0</v>
      </c>
      <c r="AA119" s="3">
        <f>IFERROR(IF(INDEX('Auth &amp; Admin'!$G$4:$G$203,MATCH($A119,'Auth &amp; Admin'!$A$4:$A$203,0))="Increasing",wDenInc,IF(INDEX('Auth &amp; Admin'!$G$4:$G$203,MATCH($A119,'Auth &amp; Admin'!$A$4:$A$203,0))="Stable",wDenStable,IF(INDEX('Auth &amp; Admin'!$G$4:$G$203,MATCH($A119,'Auth &amp; Admin'!$A$4:$A$203,0))="Decreasing",wDenDec,0))),0)</f>
        <v>0</v>
      </c>
      <c r="AB119" s="3">
        <f>IFERROR(IF(INDEX(Reimbursement!$J$4:$J$203,MATCH($A119,Reimbursement!$A$4:$A$203,0))="",0,IF(INDEX(Reimbursement!$J$4:$J$203,MATCH($A119,Reimbursement!$A$4:$A$203,0))&lt;1,wJLow,IF(INDEX(Reimbursement!$J$4:$J$203,MATCH($A119,Reimbursement!$A$4:$A$203,0))&lt;1.1,wJMed,wJGood))),0)</f>
        <v>0</v>
      </c>
    </row>
    <row r="120" spans="1:28">
      <c r="A120" s="3" t="str">
        <f t="shared" si="30"/>
        <v/>
      </c>
      <c r="B120" s="10"/>
      <c r="C120" s="10"/>
      <c r="D120" s="11"/>
      <c r="E120" s="11"/>
      <c r="F120" s="12" t="str">
        <f t="shared" si="31"/>
        <v/>
      </c>
      <c r="G120" s="10"/>
      <c r="H120" s="10"/>
      <c r="I120" s="9" t="str">
        <f t="shared" si="32"/>
        <v/>
      </c>
      <c r="J120" s="7" t="str">
        <f t="shared" ca="1" si="33"/>
        <v/>
      </c>
      <c r="K120" s="3" t="str">
        <f t="shared" ca="1" si="34"/>
        <v/>
      </c>
      <c r="L120" s="13"/>
      <c r="M120" s="10"/>
      <c r="N120" s="11"/>
      <c r="O120" s="11"/>
      <c r="P120" s="7" t="str">
        <f t="shared" si="35"/>
        <v/>
      </c>
      <c r="Q120" s="3" t="str">
        <f t="shared" si="36"/>
        <v/>
      </c>
      <c r="R120" s="10"/>
      <c r="S120" s="3">
        <f t="shared" si="37"/>
        <v>0</v>
      </c>
      <c r="T120" s="3">
        <f t="shared" si="38"/>
        <v>0</v>
      </c>
      <c r="U120" s="3">
        <f t="shared" si="39"/>
        <v>0</v>
      </c>
      <c r="V120" s="3">
        <f>IFERROR(IF(INDEX(Reimbursement!$L$4:$L$203,MATCH($A120,Reimbursement!$A$4:$A$203,0))="",wNoEsc,IF(INDEX(Reimbursement!$L$4:$L$203,MATCH($A120,Reimbursement!$A$4:$A$203,0))&lt;0.03,wEscLow,wEscGood)),0)</f>
        <v>0</v>
      </c>
      <c r="W120" s="3">
        <f>IFERROR(IF(INDEX('Timely Filing'!$D$4:$D$203,MATCH($A120,'Timely Filing'!$A$4:$A$203,0))&lt;90,wTFShort,IF(INDEX('Timely Filing'!$D$4:$D$203,MATCH($A120,'Timely Filing'!$A$4:$A$203,0))&lt;180,wTFMed,wTFGood)),0)</f>
        <v>0</v>
      </c>
      <c r="X120" s="3">
        <f>IFERROR(IF(INDEX('Timely Filing'!$E$4:$E$203,MATCH($A120,'Timely Filing'!$A$4:$A$203,0))&gt;45,wPaySlow,IF(INDEX('Timely Filing'!$E$4:$E$203,MATCH($A120,'Timely Filing'!$A$4:$A$203,0))&gt;30,wPayMed,wPayGood)),0)</f>
        <v>0</v>
      </c>
      <c r="Y120" s="3">
        <f>IFERROR(IF(INDEX('Timely Filing'!$H$4:$H$203,MATCH($A120,'Timely Filing'!$A$4:$A$203,0))&gt;24,wRecLong,IF(INDEX('Timely Filing'!$H$4:$H$203,MATCH($A120,'Timely Filing'!$A$4:$A$203,0))&gt;12,wRecMed,wRecGood)),0)</f>
        <v>0</v>
      </c>
      <c r="Z120" s="3">
        <f>IFERROR(IF(INDEX('Auth &amp; Admin'!$B$4:$B$203,MATCH($A120,'Auth &amp; Admin'!$A$4:$A$203,0))="Y",wAuth,0),0)</f>
        <v>0</v>
      </c>
      <c r="AA120" s="3">
        <f>IFERROR(IF(INDEX('Auth &amp; Admin'!$G$4:$G$203,MATCH($A120,'Auth &amp; Admin'!$A$4:$A$203,0))="Increasing",wDenInc,IF(INDEX('Auth &amp; Admin'!$G$4:$G$203,MATCH($A120,'Auth &amp; Admin'!$A$4:$A$203,0))="Stable",wDenStable,IF(INDEX('Auth &amp; Admin'!$G$4:$G$203,MATCH($A120,'Auth &amp; Admin'!$A$4:$A$203,0))="Decreasing",wDenDec,0))),0)</f>
        <v>0</v>
      </c>
      <c r="AB120" s="3">
        <f>IFERROR(IF(INDEX(Reimbursement!$J$4:$J$203,MATCH($A120,Reimbursement!$A$4:$A$203,0))="",0,IF(INDEX(Reimbursement!$J$4:$J$203,MATCH($A120,Reimbursement!$A$4:$A$203,0))&lt;1,wJLow,IF(INDEX(Reimbursement!$J$4:$J$203,MATCH($A120,Reimbursement!$A$4:$A$203,0))&lt;1.1,wJMed,wJGood))),0)</f>
        <v>0</v>
      </c>
    </row>
    <row r="121" spans="1:28">
      <c r="A121" s="3" t="str">
        <f t="shared" si="30"/>
        <v/>
      </c>
      <c r="B121" s="10"/>
      <c r="C121" s="10"/>
      <c r="D121" s="11"/>
      <c r="E121" s="11"/>
      <c r="F121" s="12" t="str">
        <f t="shared" si="31"/>
        <v/>
      </c>
      <c r="G121" s="10"/>
      <c r="H121" s="10"/>
      <c r="I121" s="9" t="str">
        <f t="shared" si="32"/>
        <v/>
      </c>
      <c r="J121" s="7" t="str">
        <f t="shared" ca="1" si="33"/>
        <v/>
      </c>
      <c r="K121" s="3" t="str">
        <f t="shared" ca="1" si="34"/>
        <v/>
      </c>
      <c r="L121" s="13"/>
      <c r="M121" s="10"/>
      <c r="N121" s="11"/>
      <c r="O121" s="11"/>
      <c r="P121" s="7" t="str">
        <f t="shared" si="35"/>
        <v/>
      </c>
      <c r="Q121" s="3" t="str">
        <f t="shared" si="36"/>
        <v/>
      </c>
      <c r="R121" s="10"/>
      <c r="S121" s="3">
        <f t="shared" si="37"/>
        <v>0</v>
      </c>
      <c r="T121" s="3">
        <f t="shared" si="38"/>
        <v>0</v>
      </c>
      <c r="U121" s="3">
        <f t="shared" si="39"/>
        <v>0</v>
      </c>
      <c r="V121" s="3">
        <f>IFERROR(IF(INDEX(Reimbursement!$L$4:$L$203,MATCH($A121,Reimbursement!$A$4:$A$203,0))="",wNoEsc,IF(INDEX(Reimbursement!$L$4:$L$203,MATCH($A121,Reimbursement!$A$4:$A$203,0))&lt;0.03,wEscLow,wEscGood)),0)</f>
        <v>0</v>
      </c>
      <c r="W121" s="3">
        <f>IFERROR(IF(INDEX('Timely Filing'!$D$4:$D$203,MATCH($A121,'Timely Filing'!$A$4:$A$203,0))&lt;90,wTFShort,IF(INDEX('Timely Filing'!$D$4:$D$203,MATCH($A121,'Timely Filing'!$A$4:$A$203,0))&lt;180,wTFMed,wTFGood)),0)</f>
        <v>0</v>
      </c>
      <c r="X121" s="3">
        <f>IFERROR(IF(INDEX('Timely Filing'!$E$4:$E$203,MATCH($A121,'Timely Filing'!$A$4:$A$203,0))&gt;45,wPaySlow,IF(INDEX('Timely Filing'!$E$4:$E$203,MATCH($A121,'Timely Filing'!$A$4:$A$203,0))&gt;30,wPayMed,wPayGood)),0)</f>
        <v>0</v>
      </c>
      <c r="Y121" s="3">
        <f>IFERROR(IF(INDEX('Timely Filing'!$H$4:$H$203,MATCH($A121,'Timely Filing'!$A$4:$A$203,0))&gt;24,wRecLong,IF(INDEX('Timely Filing'!$H$4:$H$203,MATCH($A121,'Timely Filing'!$A$4:$A$203,0))&gt;12,wRecMed,wRecGood)),0)</f>
        <v>0</v>
      </c>
      <c r="Z121" s="3">
        <f>IFERROR(IF(INDEX('Auth &amp; Admin'!$B$4:$B$203,MATCH($A121,'Auth &amp; Admin'!$A$4:$A$203,0))="Y",wAuth,0),0)</f>
        <v>0</v>
      </c>
      <c r="AA121" s="3">
        <f>IFERROR(IF(INDEX('Auth &amp; Admin'!$G$4:$G$203,MATCH($A121,'Auth &amp; Admin'!$A$4:$A$203,0))="Increasing",wDenInc,IF(INDEX('Auth &amp; Admin'!$G$4:$G$203,MATCH($A121,'Auth &amp; Admin'!$A$4:$A$203,0))="Stable",wDenStable,IF(INDEX('Auth &amp; Admin'!$G$4:$G$203,MATCH($A121,'Auth &amp; Admin'!$A$4:$A$203,0))="Decreasing",wDenDec,0))),0)</f>
        <v>0</v>
      </c>
      <c r="AB121" s="3">
        <f>IFERROR(IF(INDEX(Reimbursement!$J$4:$J$203,MATCH($A121,Reimbursement!$A$4:$A$203,0))="",0,IF(INDEX(Reimbursement!$J$4:$J$203,MATCH($A121,Reimbursement!$A$4:$A$203,0))&lt;1,wJLow,IF(INDEX(Reimbursement!$J$4:$J$203,MATCH($A121,Reimbursement!$A$4:$A$203,0))&lt;1.1,wJMed,wJGood))),0)</f>
        <v>0</v>
      </c>
    </row>
    <row r="122" spans="1:28">
      <c r="A122" s="3" t="str">
        <f t="shared" si="30"/>
        <v/>
      </c>
      <c r="B122" s="10"/>
      <c r="C122" s="10"/>
      <c r="D122" s="11"/>
      <c r="E122" s="11"/>
      <c r="F122" s="12" t="str">
        <f t="shared" si="31"/>
        <v/>
      </c>
      <c r="G122" s="10"/>
      <c r="H122" s="10"/>
      <c r="I122" s="9" t="str">
        <f t="shared" si="32"/>
        <v/>
      </c>
      <c r="J122" s="7" t="str">
        <f t="shared" ca="1" si="33"/>
        <v/>
      </c>
      <c r="K122" s="3" t="str">
        <f t="shared" ca="1" si="34"/>
        <v/>
      </c>
      <c r="L122" s="13"/>
      <c r="M122" s="10"/>
      <c r="N122" s="11"/>
      <c r="O122" s="11"/>
      <c r="P122" s="7" t="str">
        <f t="shared" si="35"/>
        <v/>
      </c>
      <c r="Q122" s="3" t="str">
        <f t="shared" si="36"/>
        <v/>
      </c>
      <c r="R122" s="10"/>
      <c r="S122" s="3">
        <f t="shared" si="37"/>
        <v>0</v>
      </c>
      <c r="T122" s="3">
        <f t="shared" si="38"/>
        <v>0</v>
      </c>
      <c r="U122" s="3">
        <f t="shared" si="39"/>
        <v>0</v>
      </c>
      <c r="V122" s="3">
        <f>IFERROR(IF(INDEX(Reimbursement!$L$4:$L$203,MATCH($A122,Reimbursement!$A$4:$A$203,0))="",wNoEsc,IF(INDEX(Reimbursement!$L$4:$L$203,MATCH($A122,Reimbursement!$A$4:$A$203,0))&lt;0.03,wEscLow,wEscGood)),0)</f>
        <v>0</v>
      </c>
      <c r="W122" s="3">
        <f>IFERROR(IF(INDEX('Timely Filing'!$D$4:$D$203,MATCH($A122,'Timely Filing'!$A$4:$A$203,0))&lt;90,wTFShort,IF(INDEX('Timely Filing'!$D$4:$D$203,MATCH($A122,'Timely Filing'!$A$4:$A$203,0))&lt;180,wTFMed,wTFGood)),0)</f>
        <v>0</v>
      </c>
      <c r="X122" s="3">
        <f>IFERROR(IF(INDEX('Timely Filing'!$E$4:$E$203,MATCH($A122,'Timely Filing'!$A$4:$A$203,0))&gt;45,wPaySlow,IF(INDEX('Timely Filing'!$E$4:$E$203,MATCH($A122,'Timely Filing'!$A$4:$A$203,0))&gt;30,wPayMed,wPayGood)),0)</f>
        <v>0</v>
      </c>
      <c r="Y122" s="3">
        <f>IFERROR(IF(INDEX('Timely Filing'!$H$4:$H$203,MATCH($A122,'Timely Filing'!$A$4:$A$203,0))&gt;24,wRecLong,IF(INDEX('Timely Filing'!$H$4:$H$203,MATCH($A122,'Timely Filing'!$A$4:$A$203,0))&gt;12,wRecMed,wRecGood)),0)</f>
        <v>0</v>
      </c>
      <c r="Z122" s="3">
        <f>IFERROR(IF(INDEX('Auth &amp; Admin'!$B$4:$B$203,MATCH($A122,'Auth &amp; Admin'!$A$4:$A$203,0))="Y",wAuth,0),0)</f>
        <v>0</v>
      </c>
      <c r="AA122" s="3">
        <f>IFERROR(IF(INDEX('Auth &amp; Admin'!$G$4:$G$203,MATCH($A122,'Auth &amp; Admin'!$A$4:$A$203,0))="Increasing",wDenInc,IF(INDEX('Auth &amp; Admin'!$G$4:$G$203,MATCH($A122,'Auth &amp; Admin'!$A$4:$A$203,0))="Stable",wDenStable,IF(INDEX('Auth &amp; Admin'!$G$4:$G$203,MATCH($A122,'Auth &amp; Admin'!$A$4:$A$203,0))="Decreasing",wDenDec,0))),0)</f>
        <v>0</v>
      </c>
      <c r="AB122" s="3">
        <f>IFERROR(IF(INDEX(Reimbursement!$J$4:$J$203,MATCH($A122,Reimbursement!$A$4:$A$203,0))="",0,IF(INDEX(Reimbursement!$J$4:$J$203,MATCH($A122,Reimbursement!$A$4:$A$203,0))&lt;1,wJLow,IF(INDEX(Reimbursement!$J$4:$J$203,MATCH($A122,Reimbursement!$A$4:$A$203,0))&lt;1.1,wJMed,wJGood))),0)</f>
        <v>0</v>
      </c>
    </row>
    <row r="123" spans="1:28">
      <c r="A123" s="3" t="str">
        <f t="shared" si="30"/>
        <v/>
      </c>
      <c r="B123" s="10"/>
      <c r="C123" s="10"/>
      <c r="D123" s="11"/>
      <c r="E123" s="11"/>
      <c r="F123" s="12" t="str">
        <f t="shared" si="31"/>
        <v/>
      </c>
      <c r="G123" s="10"/>
      <c r="H123" s="10"/>
      <c r="I123" s="9" t="str">
        <f t="shared" si="32"/>
        <v/>
      </c>
      <c r="J123" s="7" t="str">
        <f t="shared" ca="1" si="33"/>
        <v/>
      </c>
      <c r="K123" s="3" t="str">
        <f t="shared" ca="1" si="34"/>
        <v/>
      </c>
      <c r="L123" s="13"/>
      <c r="M123" s="10"/>
      <c r="N123" s="11"/>
      <c r="O123" s="11"/>
      <c r="P123" s="7" t="str">
        <f t="shared" si="35"/>
        <v/>
      </c>
      <c r="Q123" s="3" t="str">
        <f t="shared" si="36"/>
        <v/>
      </c>
      <c r="R123" s="10"/>
      <c r="S123" s="3">
        <f t="shared" si="37"/>
        <v>0</v>
      </c>
      <c r="T123" s="3">
        <f t="shared" si="38"/>
        <v>0</v>
      </c>
      <c r="U123" s="3">
        <f t="shared" si="39"/>
        <v>0</v>
      </c>
      <c r="V123" s="3">
        <f>IFERROR(IF(INDEX(Reimbursement!$L$4:$L$203,MATCH($A123,Reimbursement!$A$4:$A$203,0))="",wNoEsc,IF(INDEX(Reimbursement!$L$4:$L$203,MATCH($A123,Reimbursement!$A$4:$A$203,0))&lt;0.03,wEscLow,wEscGood)),0)</f>
        <v>0</v>
      </c>
      <c r="W123" s="3">
        <f>IFERROR(IF(INDEX('Timely Filing'!$D$4:$D$203,MATCH($A123,'Timely Filing'!$A$4:$A$203,0))&lt;90,wTFShort,IF(INDEX('Timely Filing'!$D$4:$D$203,MATCH($A123,'Timely Filing'!$A$4:$A$203,0))&lt;180,wTFMed,wTFGood)),0)</f>
        <v>0</v>
      </c>
      <c r="X123" s="3">
        <f>IFERROR(IF(INDEX('Timely Filing'!$E$4:$E$203,MATCH($A123,'Timely Filing'!$A$4:$A$203,0))&gt;45,wPaySlow,IF(INDEX('Timely Filing'!$E$4:$E$203,MATCH($A123,'Timely Filing'!$A$4:$A$203,0))&gt;30,wPayMed,wPayGood)),0)</f>
        <v>0</v>
      </c>
      <c r="Y123" s="3">
        <f>IFERROR(IF(INDEX('Timely Filing'!$H$4:$H$203,MATCH($A123,'Timely Filing'!$A$4:$A$203,0))&gt;24,wRecLong,IF(INDEX('Timely Filing'!$H$4:$H$203,MATCH($A123,'Timely Filing'!$A$4:$A$203,0))&gt;12,wRecMed,wRecGood)),0)</f>
        <v>0</v>
      </c>
      <c r="Z123" s="3">
        <f>IFERROR(IF(INDEX('Auth &amp; Admin'!$B$4:$B$203,MATCH($A123,'Auth &amp; Admin'!$A$4:$A$203,0))="Y",wAuth,0),0)</f>
        <v>0</v>
      </c>
      <c r="AA123" s="3">
        <f>IFERROR(IF(INDEX('Auth &amp; Admin'!$G$4:$G$203,MATCH($A123,'Auth &amp; Admin'!$A$4:$A$203,0))="Increasing",wDenInc,IF(INDEX('Auth &amp; Admin'!$G$4:$G$203,MATCH($A123,'Auth &amp; Admin'!$A$4:$A$203,0))="Stable",wDenStable,IF(INDEX('Auth &amp; Admin'!$G$4:$G$203,MATCH($A123,'Auth &amp; Admin'!$A$4:$A$203,0))="Decreasing",wDenDec,0))),0)</f>
        <v>0</v>
      </c>
      <c r="AB123" s="3">
        <f>IFERROR(IF(INDEX(Reimbursement!$J$4:$J$203,MATCH($A123,Reimbursement!$A$4:$A$203,0))="",0,IF(INDEX(Reimbursement!$J$4:$J$203,MATCH($A123,Reimbursement!$A$4:$A$203,0))&lt;1,wJLow,IF(INDEX(Reimbursement!$J$4:$J$203,MATCH($A123,Reimbursement!$A$4:$A$203,0))&lt;1.1,wJMed,wJGood))),0)</f>
        <v>0</v>
      </c>
    </row>
    <row r="124" spans="1:28">
      <c r="A124" s="3" t="str">
        <f t="shared" si="30"/>
        <v/>
      </c>
      <c r="B124" s="10"/>
      <c r="C124" s="10"/>
      <c r="D124" s="11"/>
      <c r="E124" s="11"/>
      <c r="F124" s="12" t="str">
        <f t="shared" si="31"/>
        <v/>
      </c>
      <c r="G124" s="10"/>
      <c r="H124" s="10"/>
      <c r="I124" s="9" t="str">
        <f t="shared" si="32"/>
        <v/>
      </c>
      <c r="J124" s="7" t="str">
        <f t="shared" ca="1" si="33"/>
        <v/>
      </c>
      <c r="K124" s="3" t="str">
        <f t="shared" ca="1" si="34"/>
        <v/>
      </c>
      <c r="L124" s="13"/>
      <c r="M124" s="10"/>
      <c r="N124" s="11"/>
      <c r="O124" s="11"/>
      <c r="P124" s="7" t="str">
        <f t="shared" si="35"/>
        <v/>
      </c>
      <c r="Q124" s="3" t="str">
        <f t="shared" si="36"/>
        <v/>
      </c>
      <c r="R124" s="10"/>
      <c r="S124" s="3">
        <f t="shared" si="37"/>
        <v>0</v>
      </c>
      <c r="T124" s="3">
        <f t="shared" si="38"/>
        <v>0</v>
      </c>
      <c r="U124" s="3">
        <f t="shared" si="39"/>
        <v>0</v>
      </c>
      <c r="V124" s="3">
        <f>IFERROR(IF(INDEX(Reimbursement!$L$4:$L$203,MATCH($A124,Reimbursement!$A$4:$A$203,0))="",wNoEsc,IF(INDEX(Reimbursement!$L$4:$L$203,MATCH($A124,Reimbursement!$A$4:$A$203,0))&lt;0.03,wEscLow,wEscGood)),0)</f>
        <v>0</v>
      </c>
      <c r="W124" s="3">
        <f>IFERROR(IF(INDEX('Timely Filing'!$D$4:$D$203,MATCH($A124,'Timely Filing'!$A$4:$A$203,0))&lt;90,wTFShort,IF(INDEX('Timely Filing'!$D$4:$D$203,MATCH($A124,'Timely Filing'!$A$4:$A$203,0))&lt;180,wTFMed,wTFGood)),0)</f>
        <v>0</v>
      </c>
      <c r="X124" s="3">
        <f>IFERROR(IF(INDEX('Timely Filing'!$E$4:$E$203,MATCH($A124,'Timely Filing'!$A$4:$A$203,0))&gt;45,wPaySlow,IF(INDEX('Timely Filing'!$E$4:$E$203,MATCH($A124,'Timely Filing'!$A$4:$A$203,0))&gt;30,wPayMed,wPayGood)),0)</f>
        <v>0</v>
      </c>
      <c r="Y124" s="3">
        <f>IFERROR(IF(INDEX('Timely Filing'!$H$4:$H$203,MATCH($A124,'Timely Filing'!$A$4:$A$203,0))&gt;24,wRecLong,IF(INDEX('Timely Filing'!$H$4:$H$203,MATCH($A124,'Timely Filing'!$A$4:$A$203,0))&gt;12,wRecMed,wRecGood)),0)</f>
        <v>0</v>
      </c>
      <c r="Z124" s="3">
        <f>IFERROR(IF(INDEX('Auth &amp; Admin'!$B$4:$B$203,MATCH($A124,'Auth &amp; Admin'!$A$4:$A$203,0))="Y",wAuth,0),0)</f>
        <v>0</v>
      </c>
      <c r="AA124" s="3">
        <f>IFERROR(IF(INDEX('Auth &amp; Admin'!$G$4:$G$203,MATCH($A124,'Auth &amp; Admin'!$A$4:$A$203,0))="Increasing",wDenInc,IF(INDEX('Auth &amp; Admin'!$G$4:$G$203,MATCH($A124,'Auth &amp; Admin'!$A$4:$A$203,0))="Stable",wDenStable,IF(INDEX('Auth &amp; Admin'!$G$4:$G$203,MATCH($A124,'Auth &amp; Admin'!$A$4:$A$203,0))="Decreasing",wDenDec,0))),0)</f>
        <v>0</v>
      </c>
      <c r="AB124" s="3">
        <f>IFERROR(IF(INDEX(Reimbursement!$J$4:$J$203,MATCH($A124,Reimbursement!$A$4:$A$203,0))="",0,IF(INDEX(Reimbursement!$J$4:$J$203,MATCH($A124,Reimbursement!$A$4:$A$203,0))&lt;1,wJLow,IF(INDEX(Reimbursement!$J$4:$J$203,MATCH($A124,Reimbursement!$A$4:$A$203,0))&lt;1.1,wJMed,wJGood))),0)</f>
        <v>0</v>
      </c>
    </row>
    <row r="125" spans="1:28">
      <c r="A125" s="3" t="str">
        <f t="shared" si="30"/>
        <v/>
      </c>
      <c r="B125" s="10"/>
      <c r="C125" s="10"/>
      <c r="D125" s="11"/>
      <c r="E125" s="11"/>
      <c r="F125" s="12" t="str">
        <f t="shared" si="31"/>
        <v/>
      </c>
      <c r="G125" s="10"/>
      <c r="H125" s="10"/>
      <c r="I125" s="9" t="str">
        <f t="shared" si="32"/>
        <v/>
      </c>
      <c r="J125" s="7" t="str">
        <f t="shared" ca="1" si="33"/>
        <v/>
      </c>
      <c r="K125" s="3" t="str">
        <f t="shared" ca="1" si="34"/>
        <v/>
      </c>
      <c r="L125" s="13"/>
      <c r="M125" s="10"/>
      <c r="N125" s="11"/>
      <c r="O125" s="11"/>
      <c r="P125" s="7" t="str">
        <f t="shared" si="35"/>
        <v/>
      </c>
      <c r="Q125" s="3" t="str">
        <f t="shared" si="36"/>
        <v/>
      </c>
      <c r="R125" s="10"/>
      <c r="S125" s="3">
        <f t="shared" si="37"/>
        <v>0</v>
      </c>
      <c r="T125" s="3">
        <f t="shared" si="38"/>
        <v>0</v>
      </c>
      <c r="U125" s="3">
        <f t="shared" si="39"/>
        <v>0</v>
      </c>
      <c r="V125" s="3">
        <f>IFERROR(IF(INDEX(Reimbursement!$L$4:$L$203,MATCH($A125,Reimbursement!$A$4:$A$203,0))="",wNoEsc,IF(INDEX(Reimbursement!$L$4:$L$203,MATCH($A125,Reimbursement!$A$4:$A$203,0))&lt;0.03,wEscLow,wEscGood)),0)</f>
        <v>0</v>
      </c>
      <c r="W125" s="3">
        <f>IFERROR(IF(INDEX('Timely Filing'!$D$4:$D$203,MATCH($A125,'Timely Filing'!$A$4:$A$203,0))&lt;90,wTFShort,IF(INDEX('Timely Filing'!$D$4:$D$203,MATCH($A125,'Timely Filing'!$A$4:$A$203,0))&lt;180,wTFMed,wTFGood)),0)</f>
        <v>0</v>
      </c>
      <c r="X125" s="3">
        <f>IFERROR(IF(INDEX('Timely Filing'!$E$4:$E$203,MATCH($A125,'Timely Filing'!$A$4:$A$203,0))&gt;45,wPaySlow,IF(INDEX('Timely Filing'!$E$4:$E$203,MATCH($A125,'Timely Filing'!$A$4:$A$203,0))&gt;30,wPayMed,wPayGood)),0)</f>
        <v>0</v>
      </c>
      <c r="Y125" s="3">
        <f>IFERROR(IF(INDEX('Timely Filing'!$H$4:$H$203,MATCH($A125,'Timely Filing'!$A$4:$A$203,0))&gt;24,wRecLong,IF(INDEX('Timely Filing'!$H$4:$H$203,MATCH($A125,'Timely Filing'!$A$4:$A$203,0))&gt;12,wRecMed,wRecGood)),0)</f>
        <v>0</v>
      </c>
      <c r="Z125" s="3">
        <f>IFERROR(IF(INDEX('Auth &amp; Admin'!$B$4:$B$203,MATCH($A125,'Auth &amp; Admin'!$A$4:$A$203,0))="Y",wAuth,0),0)</f>
        <v>0</v>
      </c>
      <c r="AA125" s="3">
        <f>IFERROR(IF(INDEX('Auth &amp; Admin'!$G$4:$G$203,MATCH($A125,'Auth &amp; Admin'!$A$4:$A$203,0))="Increasing",wDenInc,IF(INDEX('Auth &amp; Admin'!$G$4:$G$203,MATCH($A125,'Auth &amp; Admin'!$A$4:$A$203,0))="Stable",wDenStable,IF(INDEX('Auth &amp; Admin'!$G$4:$G$203,MATCH($A125,'Auth &amp; Admin'!$A$4:$A$203,0))="Decreasing",wDenDec,0))),0)</f>
        <v>0</v>
      </c>
      <c r="AB125" s="3">
        <f>IFERROR(IF(INDEX(Reimbursement!$J$4:$J$203,MATCH($A125,Reimbursement!$A$4:$A$203,0))="",0,IF(INDEX(Reimbursement!$J$4:$J$203,MATCH($A125,Reimbursement!$A$4:$A$203,0))&lt;1,wJLow,IF(INDEX(Reimbursement!$J$4:$J$203,MATCH($A125,Reimbursement!$A$4:$A$203,0))&lt;1.1,wJMed,wJGood))),0)</f>
        <v>0</v>
      </c>
    </row>
    <row r="126" spans="1:28">
      <c r="A126" s="3" t="str">
        <f t="shared" si="30"/>
        <v/>
      </c>
      <c r="B126" s="10"/>
      <c r="C126" s="10"/>
      <c r="D126" s="11"/>
      <c r="E126" s="11"/>
      <c r="F126" s="12" t="str">
        <f t="shared" si="31"/>
        <v/>
      </c>
      <c r="G126" s="10"/>
      <c r="H126" s="10"/>
      <c r="I126" s="9" t="str">
        <f t="shared" si="32"/>
        <v/>
      </c>
      <c r="J126" s="7" t="str">
        <f t="shared" ca="1" si="33"/>
        <v/>
      </c>
      <c r="K126" s="3" t="str">
        <f t="shared" ca="1" si="34"/>
        <v/>
      </c>
      <c r="L126" s="13"/>
      <c r="M126" s="10"/>
      <c r="N126" s="11"/>
      <c r="O126" s="11"/>
      <c r="P126" s="7" t="str">
        <f t="shared" si="35"/>
        <v/>
      </c>
      <c r="Q126" s="3" t="str">
        <f t="shared" si="36"/>
        <v/>
      </c>
      <c r="R126" s="10"/>
      <c r="S126" s="3">
        <f t="shared" si="37"/>
        <v>0</v>
      </c>
      <c r="T126" s="3">
        <f t="shared" si="38"/>
        <v>0</v>
      </c>
      <c r="U126" s="3">
        <f t="shared" si="39"/>
        <v>0</v>
      </c>
      <c r="V126" s="3">
        <f>IFERROR(IF(INDEX(Reimbursement!$L$4:$L$203,MATCH($A126,Reimbursement!$A$4:$A$203,0))="",wNoEsc,IF(INDEX(Reimbursement!$L$4:$L$203,MATCH($A126,Reimbursement!$A$4:$A$203,0))&lt;0.03,wEscLow,wEscGood)),0)</f>
        <v>0</v>
      </c>
      <c r="W126" s="3">
        <f>IFERROR(IF(INDEX('Timely Filing'!$D$4:$D$203,MATCH($A126,'Timely Filing'!$A$4:$A$203,0))&lt;90,wTFShort,IF(INDEX('Timely Filing'!$D$4:$D$203,MATCH($A126,'Timely Filing'!$A$4:$A$203,0))&lt;180,wTFMed,wTFGood)),0)</f>
        <v>0</v>
      </c>
      <c r="X126" s="3">
        <f>IFERROR(IF(INDEX('Timely Filing'!$E$4:$E$203,MATCH($A126,'Timely Filing'!$A$4:$A$203,0))&gt;45,wPaySlow,IF(INDEX('Timely Filing'!$E$4:$E$203,MATCH($A126,'Timely Filing'!$A$4:$A$203,0))&gt;30,wPayMed,wPayGood)),0)</f>
        <v>0</v>
      </c>
      <c r="Y126" s="3">
        <f>IFERROR(IF(INDEX('Timely Filing'!$H$4:$H$203,MATCH($A126,'Timely Filing'!$A$4:$A$203,0))&gt;24,wRecLong,IF(INDEX('Timely Filing'!$H$4:$H$203,MATCH($A126,'Timely Filing'!$A$4:$A$203,0))&gt;12,wRecMed,wRecGood)),0)</f>
        <v>0</v>
      </c>
      <c r="Z126" s="3">
        <f>IFERROR(IF(INDEX('Auth &amp; Admin'!$B$4:$B$203,MATCH($A126,'Auth &amp; Admin'!$A$4:$A$203,0))="Y",wAuth,0),0)</f>
        <v>0</v>
      </c>
      <c r="AA126" s="3">
        <f>IFERROR(IF(INDEX('Auth &amp; Admin'!$G$4:$G$203,MATCH($A126,'Auth &amp; Admin'!$A$4:$A$203,0))="Increasing",wDenInc,IF(INDEX('Auth &amp; Admin'!$G$4:$G$203,MATCH($A126,'Auth &amp; Admin'!$A$4:$A$203,0))="Stable",wDenStable,IF(INDEX('Auth &amp; Admin'!$G$4:$G$203,MATCH($A126,'Auth &amp; Admin'!$A$4:$A$203,0))="Decreasing",wDenDec,0))),0)</f>
        <v>0</v>
      </c>
      <c r="AB126" s="3">
        <f>IFERROR(IF(INDEX(Reimbursement!$J$4:$J$203,MATCH($A126,Reimbursement!$A$4:$A$203,0))="",0,IF(INDEX(Reimbursement!$J$4:$J$203,MATCH($A126,Reimbursement!$A$4:$A$203,0))&lt;1,wJLow,IF(INDEX(Reimbursement!$J$4:$J$203,MATCH($A126,Reimbursement!$A$4:$A$203,0))&lt;1.1,wJMed,wJGood))),0)</f>
        <v>0</v>
      </c>
    </row>
    <row r="127" spans="1:28">
      <c r="A127" s="3" t="str">
        <f t="shared" si="30"/>
        <v/>
      </c>
      <c r="B127" s="10"/>
      <c r="C127" s="10"/>
      <c r="D127" s="11"/>
      <c r="E127" s="11"/>
      <c r="F127" s="12" t="str">
        <f t="shared" si="31"/>
        <v/>
      </c>
      <c r="G127" s="10"/>
      <c r="H127" s="10"/>
      <c r="I127" s="9" t="str">
        <f t="shared" si="32"/>
        <v/>
      </c>
      <c r="J127" s="7" t="str">
        <f t="shared" ca="1" si="33"/>
        <v/>
      </c>
      <c r="K127" s="3" t="str">
        <f t="shared" ca="1" si="34"/>
        <v/>
      </c>
      <c r="L127" s="13"/>
      <c r="M127" s="10"/>
      <c r="N127" s="11"/>
      <c r="O127" s="11"/>
      <c r="P127" s="7" t="str">
        <f t="shared" si="35"/>
        <v/>
      </c>
      <c r="Q127" s="3" t="str">
        <f t="shared" si="36"/>
        <v/>
      </c>
      <c r="R127" s="10"/>
      <c r="S127" s="3">
        <f t="shared" si="37"/>
        <v>0</v>
      </c>
      <c r="T127" s="3">
        <f t="shared" si="38"/>
        <v>0</v>
      </c>
      <c r="U127" s="3">
        <f t="shared" si="39"/>
        <v>0</v>
      </c>
      <c r="V127" s="3">
        <f>IFERROR(IF(INDEX(Reimbursement!$L$4:$L$203,MATCH($A127,Reimbursement!$A$4:$A$203,0))="",wNoEsc,IF(INDEX(Reimbursement!$L$4:$L$203,MATCH($A127,Reimbursement!$A$4:$A$203,0))&lt;0.03,wEscLow,wEscGood)),0)</f>
        <v>0</v>
      </c>
      <c r="W127" s="3">
        <f>IFERROR(IF(INDEX('Timely Filing'!$D$4:$D$203,MATCH($A127,'Timely Filing'!$A$4:$A$203,0))&lt;90,wTFShort,IF(INDEX('Timely Filing'!$D$4:$D$203,MATCH($A127,'Timely Filing'!$A$4:$A$203,0))&lt;180,wTFMed,wTFGood)),0)</f>
        <v>0</v>
      </c>
      <c r="X127" s="3">
        <f>IFERROR(IF(INDEX('Timely Filing'!$E$4:$E$203,MATCH($A127,'Timely Filing'!$A$4:$A$203,0))&gt;45,wPaySlow,IF(INDEX('Timely Filing'!$E$4:$E$203,MATCH($A127,'Timely Filing'!$A$4:$A$203,0))&gt;30,wPayMed,wPayGood)),0)</f>
        <v>0</v>
      </c>
      <c r="Y127" s="3">
        <f>IFERROR(IF(INDEX('Timely Filing'!$H$4:$H$203,MATCH($A127,'Timely Filing'!$A$4:$A$203,0))&gt;24,wRecLong,IF(INDEX('Timely Filing'!$H$4:$H$203,MATCH($A127,'Timely Filing'!$A$4:$A$203,0))&gt;12,wRecMed,wRecGood)),0)</f>
        <v>0</v>
      </c>
      <c r="Z127" s="3">
        <f>IFERROR(IF(INDEX('Auth &amp; Admin'!$B$4:$B$203,MATCH($A127,'Auth &amp; Admin'!$A$4:$A$203,0))="Y",wAuth,0),0)</f>
        <v>0</v>
      </c>
      <c r="AA127" s="3">
        <f>IFERROR(IF(INDEX('Auth &amp; Admin'!$G$4:$G$203,MATCH($A127,'Auth &amp; Admin'!$A$4:$A$203,0))="Increasing",wDenInc,IF(INDEX('Auth &amp; Admin'!$G$4:$G$203,MATCH($A127,'Auth &amp; Admin'!$A$4:$A$203,0))="Stable",wDenStable,IF(INDEX('Auth &amp; Admin'!$G$4:$G$203,MATCH($A127,'Auth &amp; Admin'!$A$4:$A$203,0))="Decreasing",wDenDec,0))),0)</f>
        <v>0</v>
      </c>
      <c r="AB127" s="3">
        <f>IFERROR(IF(INDEX(Reimbursement!$J$4:$J$203,MATCH($A127,Reimbursement!$A$4:$A$203,0))="",0,IF(INDEX(Reimbursement!$J$4:$J$203,MATCH($A127,Reimbursement!$A$4:$A$203,0))&lt;1,wJLow,IF(INDEX(Reimbursement!$J$4:$J$203,MATCH($A127,Reimbursement!$A$4:$A$203,0))&lt;1.1,wJMed,wJGood))),0)</f>
        <v>0</v>
      </c>
    </row>
    <row r="128" spans="1:28">
      <c r="A128" s="3" t="str">
        <f t="shared" si="30"/>
        <v/>
      </c>
      <c r="B128" s="10"/>
      <c r="C128" s="10"/>
      <c r="D128" s="11"/>
      <c r="E128" s="11"/>
      <c r="F128" s="12" t="str">
        <f t="shared" si="31"/>
        <v/>
      </c>
      <c r="G128" s="10"/>
      <c r="H128" s="10"/>
      <c r="I128" s="9" t="str">
        <f t="shared" si="32"/>
        <v/>
      </c>
      <c r="J128" s="7" t="str">
        <f t="shared" ca="1" si="33"/>
        <v/>
      </c>
      <c r="K128" s="3" t="str">
        <f t="shared" ca="1" si="34"/>
        <v/>
      </c>
      <c r="L128" s="13"/>
      <c r="M128" s="10"/>
      <c r="N128" s="11"/>
      <c r="O128" s="11"/>
      <c r="P128" s="7" t="str">
        <f t="shared" si="35"/>
        <v/>
      </c>
      <c r="Q128" s="3" t="str">
        <f t="shared" si="36"/>
        <v/>
      </c>
      <c r="R128" s="10"/>
      <c r="S128" s="3">
        <f t="shared" si="37"/>
        <v>0</v>
      </c>
      <c r="T128" s="3">
        <f t="shared" si="38"/>
        <v>0</v>
      </c>
      <c r="U128" s="3">
        <f t="shared" si="39"/>
        <v>0</v>
      </c>
      <c r="V128" s="3">
        <f>IFERROR(IF(INDEX(Reimbursement!$L$4:$L$203,MATCH($A128,Reimbursement!$A$4:$A$203,0))="",wNoEsc,IF(INDEX(Reimbursement!$L$4:$L$203,MATCH($A128,Reimbursement!$A$4:$A$203,0))&lt;0.03,wEscLow,wEscGood)),0)</f>
        <v>0</v>
      </c>
      <c r="W128" s="3">
        <f>IFERROR(IF(INDEX('Timely Filing'!$D$4:$D$203,MATCH($A128,'Timely Filing'!$A$4:$A$203,0))&lt;90,wTFShort,IF(INDEX('Timely Filing'!$D$4:$D$203,MATCH($A128,'Timely Filing'!$A$4:$A$203,0))&lt;180,wTFMed,wTFGood)),0)</f>
        <v>0</v>
      </c>
      <c r="X128" s="3">
        <f>IFERROR(IF(INDEX('Timely Filing'!$E$4:$E$203,MATCH($A128,'Timely Filing'!$A$4:$A$203,0))&gt;45,wPaySlow,IF(INDEX('Timely Filing'!$E$4:$E$203,MATCH($A128,'Timely Filing'!$A$4:$A$203,0))&gt;30,wPayMed,wPayGood)),0)</f>
        <v>0</v>
      </c>
      <c r="Y128" s="3">
        <f>IFERROR(IF(INDEX('Timely Filing'!$H$4:$H$203,MATCH($A128,'Timely Filing'!$A$4:$A$203,0))&gt;24,wRecLong,IF(INDEX('Timely Filing'!$H$4:$H$203,MATCH($A128,'Timely Filing'!$A$4:$A$203,0))&gt;12,wRecMed,wRecGood)),0)</f>
        <v>0</v>
      </c>
      <c r="Z128" s="3">
        <f>IFERROR(IF(INDEX('Auth &amp; Admin'!$B$4:$B$203,MATCH($A128,'Auth &amp; Admin'!$A$4:$A$203,0))="Y",wAuth,0),0)</f>
        <v>0</v>
      </c>
      <c r="AA128" s="3">
        <f>IFERROR(IF(INDEX('Auth &amp; Admin'!$G$4:$G$203,MATCH($A128,'Auth &amp; Admin'!$A$4:$A$203,0))="Increasing",wDenInc,IF(INDEX('Auth &amp; Admin'!$G$4:$G$203,MATCH($A128,'Auth &amp; Admin'!$A$4:$A$203,0))="Stable",wDenStable,IF(INDEX('Auth &amp; Admin'!$G$4:$G$203,MATCH($A128,'Auth &amp; Admin'!$A$4:$A$203,0))="Decreasing",wDenDec,0))),0)</f>
        <v>0</v>
      </c>
      <c r="AB128" s="3">
        <f>IFERROR(IF(INDEX(Reimbursement!$J$4:$J$203,MATCH($A128,Reimbursement!$A$4:$A$203,0))="",0,IF(INDEX(Reimbursement!$J$4:$J$203,MATCH($A128,Reimbursement!$A$4:$A$203,0))&lt;1,wJLow,IF(INDEX(Reimbursement!$J$4:$J$203,MATCH($A128,Reimbursement!$A$4:$A$203,0))&lt;1.1,wJMed,wJGood))),0)</f>
        <v>0</v>
      </c>
    </row>
    <row r="129" spans="1:28">
      <c r="A129" s="3" t="str">
        <f t="shared" si="30"/>
        <v/>
      </c>
      <c r="B129" s="10"/>
      <c r="C129" s="10"/>
      <c r="D129" s="11"/>
      <c r="E129" s="11"/>
      <c r="F129" s="12" t="str">
        <f t="shared" si="31"/>
        <v/>
      </c>
      <c r="G129" s="10"/>
      <c r="H129" s="10"/>
      <c r="I129" s="9" t="str">
        <f t="shared" si="32"/>
        <v/>
      </c>
      <c r="J129" s="7" t="str">
        <f t="shared" ca="1" si="33"/>
        <v/>
      </c>
      <c r="K129" s="3" t="str">
        <f t="shared" ca="1" si="34"/>
        <v/>
      </c>
      <c r="L129" s="13"/>
      <c r="M129" s="10"/>
      <c r="N129" s="11"/>
      <c r="O129" s="11"/>
      <c r="P129" s="7" t="str">
        <f t="shared" si="35"/>
        <v/>
      </c>
      <c r="Q129" s="3" t="str">
        <f t="shared" si="36"/>
        <v/>
      </c>
      <c r="R129" s="10"/>
      <c r="S129" s="3">
        <f t="shared" si="37"/>
        <v>0</v>
      </c>
      <c r="T129" s="3">
        <f t="shared" si="38"/>
        <v>0</v>
      </c>
      <c r="U129" s="3">
        <f t="shared" si="39"/>
        <v>0</v>
      </c>
      <c r="V129" s="3">
        <f>IFERROR(IF(INDEX(Reimbursement!$L$4:$L$203,MATCH($A129,Reimbursement!$A$4:$A$203,0))="",wNoEsc,IF(INDEX(Reimbursement!$L$4:$L$203,MATCH($A129,Reimbursement!$A$4:$A$203,0))&lt;0.03,wEscLow,wEscGood)),0)</f>
        <v>0</v>
      </c>
      <c r="W129" s="3">
        <f>IFERROR(IF(INDEX('Timely Filing'!$D$4:$D$203,MATCH($A129,'Timely Filing'!$A$4:$A$203,0))&lt;90,wTFShort,IF(INDEX('Timely Filing'!$D$4:$D$203,MATCH($A129,'Timely Filing'!$A$4:$A$203,0))&lt;180,wTFMed,wTFGood)),0)</f>
        <v>0</v>
      </c>
      <c r="X129" s="3">
        <f>IFERROR(IF(INDEX('Timely Filing'!$E$4:$E$203,MATCH($A129,'Timely Filing'!$A$4:$A$203,0))&gt;45,wPaySlow,IF(INDEX('Timely Filing'!$E$4:$E$203,MATCH($A129,'Timely Filing'!$A$4:$A$203,0))&gt;30,wPayMed,wPayGood)),0)</f>
        <v>0</v>
      </c>
      <c r="Y129" s="3">
        <f>IFERROR(IF(INDEX('Timely Filing'!$H$4:$H$203,MATCH($A129,'Timely Filing'!$A$4:$A$203,0))&gt;24,wRecLong,IF(INDEX('Timely Filing'!$H$4:$H$203,MATCH($A129,'Timely Filing'!$A$4:$A$203,0))&gt;12,wRecMed,wRecGood)),0)</f>
        <v>0</v>
      </c>
      <c r="Z129" s="3">
        <f>IFERROR(IF(INDEX('Auth &amp; Admin'!$B$4:$B$203,MATCH($A129,'Auth &amp; Admin'!$A$4:$A$203,0))="Y",wAuth,0),0)</f>
        <v>0</v>
      </c>
      <c r="AA129" s="3">
        <f>IFERROR(IF(INDEX('Auth &amp; Admin'!$G$4:$G$203,MATCH($A129,'Auth &amp; Admin'!$A$4:$A$203,0))="Increasing",wDenInc,IF(INDEX('Auth &amp; Admin'!$G$4:$G$203,MATCH($A129,'Auth &amp; Admin'!$A$4:$A$203,0))="Stable",wDenStable,IF(INDEX('Auth &amp; Admin'!$G$4:$G$203,MATCH($A129,'Auth &amp; Admin'!$A$4:$A$203,0))="Decreasing",wDenDec,0))),0)</f>
        <v>0</v>
      </c>
      <c r="AB129" s="3">
        <f>IFERROR(IF(INDEX(Reimbursement!$J$4:$J$203,MATCH($A129,Reimbursement!$A$4:$A$203,0))="",0,IF(INDEX(Reimbursement!$J$4:$J$203,MATCH($A129,Reimbursement!$A$4:$A$203,0))&lt;1,wJLow,IF(INDEX(Reimbursement!$J$4:$J$203,MATCH($A129,Reimbursement!$A$4:$A$203,0))&lt;1.1,wJMed,wJGood))),0)</f>
        <v>0</v>
      </c>
    </row>
    <row r="130" spans="1:28">
      <c r="A130" s="3" t="str">
        <f t="shared" si="30"/>
        <v/>
      </c>
      <c r="B130" s="10"/>
      <c r="C130" s="10"/>
      <c r="D130" s="11"/>
      <c r="E130" s="11"/>
      <c r="F130" s="12" t="str">
        <f t="shared" si="31"/>
        <v/>
      </c>
      <c r="G130" s="10"/>
      <c r="H130" s="10"/>
      <c r="I130" s="9" t="str">
        <f t="shared" si="32"/>
        <v/>
      </c>
      <c r="J130" s="7" t="str">
        <f t="shared" ca="1" si="33"/>
        <v/>
      </c>
      <c r="K130" s="3" t="str">
        <f t="shared" ca="1" si="34"/>
        <v/>
      </c>
      <c r="L130" s="13"/>
      <c r="M130" s="10"/>
      <c r="N130" s="11"/>
      <c r="O130" s="11"/>
      <c r="P130" s="7" t="str">
        <f t="shared" si="35"/>
        <v/>
      </c>
      <c r="Q130" s="3" t="str">
        <f t="shared" si="36"/>
        <v/>
      </c>
      <c r="R130" s="10"/>
      <c r="S130" s="3">
        <f t="shared" si="37"/>
        <v>0</v>
      </c>
      <c r="T130" s="3">
        <f t="shared" si="38"/>
        <v>0</v>
      </c>
      <c r="U130" s="3">
        <f t="shared" si="39"/>
        <v>0</v>
      </c>
      <c r="V130" s="3">
        <f>IFERROR(IF(INDEX(Reimbursement!$L$4:$L$203,MATCH($A130,Reimbursement!$A$4:$A$203,0))="",wNoEsc,IF(INDEX(Reimbursement!$L$4:$L$203,MATCH($A130,Reimbursement!$A$4:$A$203,0))&lt;0.03,wEscLow,wEscGood)),0)</f>
        <v>0</v>
      </c>
      <c r="W130" s="3">
        <f>IFERROR(IF(INDEX('Timely Filing'!$D$4:$D$203,MATCH($A130,'Timely Filing'!$A$4:$A$203,0))&lt;90,wTFShort,IF(INDEX('Timely Filing'!$D$4:$D$203,MATCH($A130,'Timely Filing'!$A$4:$A$203,0))&lt;180,wTFMed,wTFGood)),0)</f>
        <v>0</v>
      </c>
      <c r="X130" s="3">
        <f>IFERROR(IF(INDEX('Timely Filing'!$E$4:$E$203,MATCH($A130,'Timely Filing'!$A$4:$A$203,0))&gt;45,wPaySlow,IF(INDEX('Timely Filing'!$E$4:$E$203,MATCH($A130,'Timely Filing'!$A$4:$A$203,0))&gt;30,wPayMed,wPayGood)),0)</f>
        <v>0</v>
      </c>
      <c r="Y130" s="3">
        <f>IFERROR(IF(INDEX('Timely Filing'!$H$4:$H$203,MATCH($A130,'Timely Filing'!$A$4:$A$203,0))&gt;24,wRecLong,IF(INDEX('Timely Filing'!$H$4:$H$203,MATCH($A130,'Timely Filing'!$A$4:$A$203,0))&gt;12,wRecMed,wRecGood)),0)</f>
        <v>0</v>
      </c>
      <c r="Z130" s="3">
        <f>IFERROR(IF(INDEX('Auth &amp; Admin'!$B$4:$B$203,MATCH($A130,'Auth &amp; Admin'!$A$4:$A$203,0))="Y",wAuth,0),0)</f>
        <v>0</v>
      </c>
      <c r="AA130" s="3">
        <f>IFERROR(IF(INDEX('Auth &amp; Admin'!$G$4:$G$203,MATCH($A130,'Auth &amp; Admin'!$A$4:$A$203,0))="Increasing",wDenInc,IF(INDEX('Auth &amp; Admin'!$G$4:$G$203,MATCH($A130,'Auth &amp; Admin'!$A$4:$A$203,0))="Stable",wDenStable,IF(INDEX('Auth &amp; Admin'!$G$4:$G$203,MATCH($A130,'Auth &amp; Admin'!$A$4:$A$203,0))="Decreasing",wDenDec,0))),0)</f>
        <v>0</v>
      </c>
      <c r="AB130" s="3">
        <f>IFERROR(IF(INDEX(Reimbursement!$J$4:$J$203,MATCH($A130,Reimbursement!$A$4:$A$203,0))="",0,IF(INDEX(Reimbursement!$J$4:$J$203,MATCH($A130,Reimbursement!$A$4:$A$203,0))&lt;1,wJLow,IF(INDEX(Reimbursement!$J$4:$J$203,MATCH($A130,Reimbursement!$A$4:$A$203,0))&lt;1.1,wJMed,wJGood))),0)</f>
        <v>0</v>
      </c>
    </row>
    <row r="131" spans="1:28">
      <c r="A131" s="3" t="str">
        <f t="shared" si="30"/>
        <v/>
      </c>
      <c r="B131" s="10"/>
      <c r="C131" s="10"/>
      <c r="D131" s="11"/>
      <c r="E131" s="11"/>
      <c r="F131" s="12" t="str">
        <f t="shared" si="31"/>
        <v/>
      </c>
      <c r="G131" s="10"/>
      <c r="H131" s="10"/>
      <c r="I131" s="9" t="str">
        <f t="shared" si="32"/>
        <v/>
      </c>
      <c r="J131" s="7" t="str">
        <f t="shared" ca="1" si="33"/>
        <v/>
      </c>
      <c r="K131" s="3" t="str">
        <f t="shared" ca="1" si="34"/>
        <v/>
      </c>
      <c r="L131" s="13"/>
      <c r="M131" s="10"/>
      <c r="N131" s="11"/>
      <c r="O131" s="11"/>
      <c r="P131" s="7" t="str">
        <f t="shared" si="35"/>
        <v/>
      </c>
      <c r="Q131" s="3" t="str">
        <f t="shared" si="36"/>
        <v/>
      </c>
      <c r="R131" s="10"/>
      <c r="S131" s="3">
        <f t="shared" si="37"/>
        <v>0</v>
      </c>
      <c r="T131" s="3">
        <f t="shared" si="38"/>
        <v>0</v>
      </c>
      <c r="U131" s="3">
        <f t="shared" si="39"/>
        <v>0</v>
      </c>
      <c r="V131" s="3">
        <f>IFERROR(IF(INDEX(Reimbursement!$L$4:$L$203,MATCH($A131,Reimbursement!$A$4:$A$203,0))="",wNoEsc,IF(INDEX(Reimbursement!$L$4:$L$203,MATCH($A131,Reimbursement!$A$4:$A$203,0))&lt;0.03,wEscLow,wEscGood)),0)</f>
        <v>0</v>
      </c>
      <c r="W131" s="3">
        <f>IFERROR(IF(INDEX('Timely Filing'!$D$4:$D$203,MATCH($A131,'Timely Filing'!$A$4:$A$203,0))&lt;90,wTFShort,IF(INDEX('Timely Filing'!$D$4:$D$203,MATCH($A131,'Timely Filing'!$A$4:$A$203,0))&lt;180,wTFMed,wTFGood)),0)</f>
        <v>0</v>
      </c>
      <c r="X131" s="3">
        <f>IFERROR(IF(INDEX('Timely Filing'!$E$4:$E$203,MATCH($A131,'Timely Filing'!$A$4:$A$203,0))&gt;45,wPaySlow,IF(INDEX('Timely Filing'!$E$4:$E$203,MATCH($A131,'Timely Filing'!$A$4:$A$203,0))&gt;30,wPayMed,wPayGood)),0)</f>
        <v>0</v>
      </c>
      <c r="Y131" s="3">
        <f>IFERROR(IF(INDEX('Timely Filing'!$H$4:$H$203,MATCH($A131,'Timely Filing'!$A$4:$A$203,0))&gt;24,wRecLong,IF(INDEX('Timely Filing'!$H$4:$H$203,MATCH($A131,'Timely Filing'!$A$4:$A$203,0))&gt;12,wRecMed,wRecGood)),0)</f>
        <v>0</v>
      </c>
      <c r="Z131" s="3">
        <f>IFERROR(IF(INDEX('Auth &amp; Admin'!$B$4:$B$203,MATCH($A131,'Auth &amp; Admin'!$A$4:$A$203,0))="Y",wAuth,0),0)</f>
        <v>0</v>
      </c>
      <c r="AA131" s="3">
        <f>IFERROR(IF(INDEX('Auth &amp; Admin'!$G$4:$G$203,MATCH($A131,'Auth &amp; Admin'!$A$4:$A$203,0))="Increasing",wDenInc,IF(INDEX('Auth &amp; Admin'!$G$4:$G$203,MATCH($A131,'Auth &amp; Admin'!$A$4:$A$203,0))="Stable",wDenStable,IF(INDEX('Auth &amp; Admin'!$G$4:$G$203,MATCH($A131,'Auth &amp; Admin'!$A$4:$A$203,0))="Decreasing",wDenDec,0))),0)</f>
        <v>0</v>
      </c>
      <c r="AB131" s="3">
        <f>IFERROR(IF(INDEX(Reimbursement!$J$4:$J$203,MATCH($A131,Reimbursement!$A$4:$A$203,0))="",0,IF(INDEX(Reimbursement!$J$4:$J$203,MATCH($A131,Reimbursement!$A$4:$A$203,0))&lt;1,wJLow,IF(INDEX(Reimbursement!$J$4:$J$203,MATCH($A131,Reimbursement!$A$4:$A$203,0))&lt;1.1,wJMed,wJGood))),0)</f>
        <v>0</v>
      </c>
    </row>
    <row r="132" spans="1:28">
      <c r="A132" s="3" t="str">
        <f t="shared" ref="A132:A163" si="40">IF(B132="","",B132&amp;" - "&amp;C132)</f>
        <v/>
      </c>
      <c r="B132" s="10"/>
      <c r="C132" s="10"/>
      <c r="D132" s="11"/>
      <c r="E132" s="11"/>
      <c r="F132" s="12" t="str">
        <f t="shared" ref="F132:F163" si="41">IF(OR(D132="",E132=""),"",ROUND((E132-D132)/365,1))</f>
        <v/>
      </c>
      <c r="G132" s="10"/>
      <c r="H132" s="10"/>
      <c r="I132" s="9" t="str">
        <f t="shared" ref="I132:I163" si="42">IF(OR(E132="",H132=""),"",E132-H132)</f>
        <v/>
      </c>
      <c r="J132" s="7" t="str">
        <f t="shared" ref="J132:J163" ca="1" si="43">IF(I132="","",I132-TODAY())</f>
        <v/>
      </c>
      <c r="K132" s="3" t="str">
        <f t="shared" ref="K132:K163" ca="1" si="44">IF(J132="","",IF(J132&lt;0,"OVERDUE",IF(J132&lt;=thDueSoon,"DUE ≤30 DAYS",IF(J132&lt;=thDue90,"DUE ≤90 DAYS","OK"))))</f>
        <v/>
      </c>
      <c r="L132" s="13"/>
      <c r="M132" s="10"/>
      <c r="N132" s="11"/>
      <c r="O132" s="11"/>
      <c r="P132" s="7" t="str">
        <f t="shared" ref="P132:P163" si="45">IF(B132="","",SUM(S132:AB132))</f>
        <v/>
      </c>
      <c r="Q132" s="3" t="str">
        <f t="shared" ref="Q132:Q163" si="46">IF(P132="","",IF(P132&gt;=thHigh,"High",IF(P132&gt;=thMed,"Medium","Low")))</f>
        <v/>
      </c>
      <c r="R132" s="10"/>
      <c r="S132" s="3">
        <f t="shared" ref="S132:S163" si="47">IF(M132="Y",wHighRisk,0)</f>
        <v>0</v>
      </c>
      <c r="T132" s="3">
        <f t="shared" ref="T132:T163" si="48">IF(G132="Y",wAutoRenew,0)</f>
        <v>0</v>
      </c>
      <c r="U132" s="3">
        <f t="shared" ref="U132:U163" si="49">IF(H132="",0,IF(H132&gt;=180,wNotice180,IF(H132&gt;=90,wNotice90,wNoticeShort)))</f>
        <v>0</v>
      </c>
      <c r="V132" s="3">
        <f>IFERROR(IF(INDEX(Reimbursement!$L$4:$L$203,MATCH($A132,Reimbursement!$A$4:$A$203,0))="",wNoEsc,IF(INDEX(Reimbursement!$L$4:$L$203,MATCH($A132,Reimbursement!$A$4:$A$203,0))&lt;0.03,wEscLow,wEscGood)),0)</f>
        <v>0</v>
      </c>
      <c r="W132" s="3">
        <f>IFERROR(IF(INDEX('Timely Filing'!$D$4:$D$203,MATCH($A132,'Timely Filing'!$A$4:$A$203,0))&lt;90,wTFShort,IF(INDEX('Timely Filing'!$D$4:$D$203,MATCH($A132,'Timely Filing'!$A$4:$A$203,0))&lt;180,wTFMed,wTFGood)),0)</f>
        <v>0</v>
      </c>
      <c r="X132" s="3">
        <f>IFERROR(IF(INDEX('Timely Filing'!$E$4:$E$203,MATCH($A132,'Timely Filing'!$A$4:$A$203,0))&gt;45,wPaySlow,IF(INDEX('Timely Filing'!$E$4:$E$203,MATCH($A132,'Timely Filing'!$A$4:$A$203,0))&gt;30,wPayMed,wPayGood)),0)</f>
        <v>0</v>
      </c>
      <c r="Y132" s="3">
        <f>IFERROR(IF(INDEX('Timely Filing'!$H$4:$H$203,MATCH($A132,'Timely Filing'!$A$4:$A$203,0))&gt;24,wRecLong,IF(INDEX('Timely Filing'!$H$4:$H$203,MATCH($A132,'Timely Filing'!$A$4:$A$203,0))&gt;12,wRecMed,wRecGood)),0)</f>
        <v>0</v>
      </c>
      <c r="Z132" s="3">
        <f>IFERROR(IF(INDEX('Auth &amp; Admin'!$B$4:$B$203,MATCH($A132,'Auth &amp; Admin'!$A$4:$A$203,0))="Y",wAuth,0),0)</f>
        <v>0</v>
      </c>
      <c r="AA132" s="3">
        <f>IFERROR(IF(INDEX('Auth &amp; Admin'!$G$4:$G$203,MATCH($A132,'Auth &amp; Admin'!$A$4:$A$203,0))="Increasing",wDenInc,IF(INDEX('Auth &amp; Admin'!$G$4:$G$203,MATCH($A132,'Auth &amp; Admin'!$A$4:$A$203,0))="Stable",wDenStable,IF(INDEX('Auth &amp; Admin'!$G$4:$G$203,MATCH($A132,'Auth &amp; Admin'!$A$4:$A$203,0))="Decreasing",wDenDec,0))),0)</f>
        <v>0</v>
      </c>
      <c r="AB132" s="3">
        <f>IFERROR(IF(INDEX(Reimbursement!$J$4:$J$203,MATCH($A132,Reimbursement!$A$4:$A$203,0))="",0,IF(INDEX(Reimbursement!$J$4:$J$203,MATCH($A132,Reimbursement!$A$4:$A$203,0))&lt;1,wJLow,IF(INDEX(Reimbursement!$J$4:$J$203,MATCH($A132,Reimbursement!$A$4:$A$203,0))&lt;1.1,wJMed,wJGood))),0)</f>
        <v>0</v>
      </c>
    </row>
    <row r="133" spans="1:28">
      <c r="A133" s="3" t="str">
        <f t="shared" si="40"/>
        <v/>
      </c>
      <c r="B133" s="10"/>
      <c r="C133" s="10"/>
      <c r="D133" s="11"/>
      <c r="E133" s="11"/>
      <c r="F133" s="12" t="str">
        <f t="shared" si="41"/>
        <v/>
      </c>
      <c r="G133" s="10"/>
      <c r="H133" s="10"/>
      <c r="I133" s="9" t="str">
        <f t="shared" si="42"/>
        <v/>
      </c>
      <c r="J133" s="7" t="str">
        <f t="shared" ca="1" si="43"/>
        <v/>
      </c>
      <c r="K133" s="3" t="str">
        <f t="shared" ca="1" si="44"/>
        <v/>
      </c>
      <c r="L133" s="13"/>
      <c r="M133" s="10"/>
      <c r="N133" s="11"/>
      <c r="O133" s="11"/>
      <c r="P133" s="7" t="str">
        <f t="shared" si="45"/>
        <v/>
      </c>
      <c r="Q133" s="3" t="str">
        <f t="shared" si="46"/>
        <v/>
      </c>
      <c r="R133" s="10"/>
      <c r="S133" s="3">
        <f t="shared" si="47"/>
        <v>0</v>
      </c>
      <c r="T133" s="3">
        <f t="shared" si="48"/>
        <v>0</v>
      </c>
      <c r="U133" s="3">
        <f t="shared" si="49"/>
        <v>0</v>
      </c>
      <c r="V133" s="3">
        <f>IFERROR(IF(INDEX(Reimbursement!$L$4:$L$203,MATCH($A133,Reimbursement!$A$4:$A$203,0))="",wNoEsc,IF(INDEX(Reimbursement!$L$4:$L$203,MATCH($A133,Reimbursement!$A$4:$A$203,0))&lt;0.03,wEscLow,wEscGood)),0)</f>
        <v>0</v>
      </c>
      <c r="W133" s="3">
        <f>IFERROR(IF(INDEX('Timely Filing'!$D$4:$D$203,MATCH($A133,'Timely Filing'!$A$4:$A$203,0))&lt;90,wTFShort,IF(INDEX('Timely Filing'!$D$4:$D$203,MATCH($A133,'Timely Filing'!$A$4:$A$203,0))&lt;180,wTFMed,wTFGood)),0)</f>
        <v>0</v>
      </c>
      <c r="X133" s="3">
        <f>IFERROR(IF(INDEX('Timely Filing'!$E$4:$E$203,MATCH($A133,'Timely Filing'!$A$4:$A$203,0))&gt;45,wPaySlow,IF(INDEX('Timely Filing'!$E$4:$E$203,MATCH($A133,'Timely Filing'!$A$4:$A$203,0))&gt;30,wPayMed,wPayGood)),0)</f>
        <v>0</v>
      </c>
      <c r="Y133" s="3">
        <f>IFERROR(IF(INDEX('Timely Filing'!$H$4:$H$203,MATCH($A133,'Timely Filing'!$A$4:$A$203,0))&gt;24,wRecLong,IF(INDEX('Timely Filing'!$H$4:$H$203,MATCH($A133,'Timely Filing'!$A$4:$A$203,0))&gt;12,wRecMed,wRecGood)),0)</f>
        <v>0</v>
      </c>
      <c r="Z133" s="3">
        <f>IFERROR(IF(INDEX('Auth &amp; Admin'!$B$4:$B$203,MATCH($A133,'Auth &amp; Admin'!$A$4:$A$203,0))="Y",wAuth,0),0)</f>
        <v>0</v>
      </c>
      <c r="AA133" s="3">
        <f>IFERROR(IF(INDEX('Auth &amp; Admin'!$G$4:$G$203,MATCH($A133,'Auth &amp; Admin'!$A$4:$A$203,0))="Increasing",wDenInc,IF(INDEX('Auth &amp; Admin'!$G$4:$G$203,MATCH($A133,'Auth &amp; Admin'!$A$4:$A$203,0))="Stable",wDenStable,IF(INDEX('Auth &amp; Admin'!$G$4:$G$203,MATCH($A133,'Auth &amp; Admin'!$A$4:$A$203,0))="Decreasing",wDenDec,0))),0)</f>
        <v>0</v>
      </c>
      <c r="AB133" s="3">
        <f>IFERROR(IF(INDEX(Reimbursement!$J$4:$J$203,MATCH($A133,Reimbursement!$A$4:$A$203,0))="",0,IF(INDEX(Reimbursement!$J$4:$J$203,MATCH($A133,Reimbursement!$A$4:$A$203,0))&lt;1,wJLow,IF(INDEX(Reimbursement!$J$4:$J$203,MATCH($A133,Reimbursement!$A$4:$A$203,0))&lt;1.1,wJMed,wJGood))),0)</f>
        <v>0</v>
      </c>
    </row>
    <row r="134" spans="1:28">
      <c r="A134" s="3" t="str">
        <f t="shared" si="40"/>
        <v/>
      </c>
      <c r="B134" s="10"/>
      <c r="C134" s="10"/>
      <c r="D134" s="11"/>
      <c r="E134" s="11"/>
      <c r="F134" s="12" t="str">
        <f t="shared" si="41"/>
        <v/>
      </c>
      <c r="G134" s="10"/>
      <c r="H134" s="10"/>
      <c r="I134" s="9" t="str">
        <f t="shared" si="42"/>
        <v/>
      </c>
      <c r="J134" s="7" t="str">
        <f t="shared" ca="1" si="43"/>
        <v/>
      </c>
      <c r="K134" s="3" t="str">
        <f t="shared" ca="1" si="44"/>
        <v/>
      </c>
      <c r="L134" s="13"/>
      <c r="M134" s="10"/>
      <c r="N134" s="11"/>
      <c r="O134" s="11"/>
      <c r="P134" s="7" t="str">
        <f t="shared" si="45"/>
        <v/>
      </c>
      <c r="Q134" s="3" t="str">
        <f t="shared" si="46"/>
        <v/>
      </c>
      <c r="R134" s="10"/>
      <c r="S134" s="3">
        <f t="shared" si="47"/>
        <v>0</v>
      </c>
      <c r="T134" s="3">
        <f t="shared" si="48"/>
        <v>0</v>
      </c>
      <c r="U134" s="3">
        <f t="shared" si="49"/>
        <v>0</v>
      </c>
      <c r="V134" s="3">
        <f>IFERROR(IF(INDEX(Reimbursement!$L$4:$L$203,MATCH($A134,Reimbursement!$A$4:$A$203,0))="",wNoEsc,IF(INDEX(Reimbursement!$L$4:$L$203,MATCH($A134,Reimbursement!$A$4:$A$203,0))&lt;0.03,wEscLow,wEscGood)),0)</f>
        <v>0</v>
      </c>
      <c r="W134" s="3">
        <f>IFERROR(IF(INDEX('Timely Filing'!$D$4:$D$203,MATCH($A134,'Timely Filing'!$A$4:$A$203,0))&lt;90,wTFShort,IF(INDEX('Timely Filing'!$D$4:$D$203,MATCH($A134,'Timely Filing'!$A$4:$A$203,0))&lt;180,wTFMed,wTFGood)),0)</f>
        <v>0</v>
      </c>
      <c r="X134" s="3">
        <f>IFERROR(IF(INDEX('Timely Filing'!$E$4:$E$203,MATCH($A134,'Timely Filing'!$A$4:$A$203,0))&gt;45,wPaySlow,IF(INDEX('Timely Filing'!$E$4:$E$203,MATCH($A134,'Timely Filing'!$A$4:$A$203,0))&gt;30,wPayMed,wPayGood)),0)</f>
        <v>0</v>
      </c>
      <c r="Y134" s="3">
        <f>IFERROR(IF(INDEX('Timely Filing'!$H$4:$H$203,MATCH($A134,'Timely Filing'!$A$4:$A$203,0))&gt;24,wRecLong,IF(INDEX('Timely Filing'!$H$4:$H$203,MATCH($A134,'Timely Filing'!$A$4:$A$203,0))&gt;12,wRecMed,wRecGood)),0)</f>
        <v>0</v>
      </c>
      <c r="Z134" s="3">
        <f>IFERROR(IF(INDEX('Auth &amp; Admin'!$B$4:$B$203,MATCH($A134,'Auth &amp; Admin'!$A$4:$A$203,0))="Y",wAuth,0),0)</f>
        <v>0</v>
      </c>
      <c r="AA134" s="3">
        <f>IFERROR(IF(INDEX('Auth &amp; Admin'!$G$4:$G$203,MATCH($A134,'Auth &amp; Admin'!$A$4:$A$203,0))="Increasing",wDenInc,IF(INDEX('Auth &amp; Admin'!$G$4:$G$203,MATCH($A134,'Auth &amp; Admin'!$A$4:$A$203,0))="Stable",wDenStable,IF(INDEX('Auth &amp; Admin'!$G$4:$G$203,MATCH($A134,'Auth &amp; Admin'!$A$4:$A$203,0))="Decreasing",wDenDec,0))),0)</f>
        <v>0</v>
      </c>
      <c r="AB134" s="3">
        <f>IFERROR(IF(INDEX(Reimbursement!$J$4:$J$203,MATCH($A134,Reimbursement!$A$4:$A$203,0))="",0,IF(INDEX(Reimbursement!$J$4:$J$203,MATCH($A134,Reimbursement!$A$4:$A$203,0))&lt;1,wJLow,IF(INDEX(Reimbursement!$J$4:$J$203,MATCH($A134,Reimbursement!$A$4:$A$203,0))&lt;1.1,wJMed,wJGood))),0)</f>
        <v>0</v>
      </c>
    </row>
    <row r="135" spans="1:28">
      <c r="A135" s="3" t="str">
        <f t="shared" si="40"/>
        <v/>
      </c>
      <c r="B135" s="10"/>
      <c r="C135" s="10"/>
      <c r="D135" s="11"/>
      <c r="E135" s="11"/>
      <c r="F135" s="12" t="str">
        <f t="shared" si="41"/>
        <v/>
      </c>
      <c r="G135" s="10"/>
      <c r="H135" s="10"/>
      <c r="I135" s="9" t="str">
        <f t="shared" si="42"/>
        <v/>
      </c>
      <c r="J135" s="7" t="str">
        <f t="shared" ca="1" si="43"/>
        <v/>
      </c>
      <c r="K135" s="3" t="str">
        <f t="shared" ca="1" si="44"/>
        <v/>
      </c>
      <c r="L135" s="13"/>
      <c r="M135" s="10"/>
      <c r="N135" s="11"/>
      <c r="O135" s="11"/>
      <c r="P135" s="7" t="str">
        <f t="shared" si="45"/>
        <v/>
      </c>
      <c r="Q135" s="3" t="str">
        <f t="shared" si="46"/>
        <v/>
      </c>
      <c r="R135" s="10"/>
      <c r="S135" s="3">
        <f t="shared" si="47"/>
        <v>0</v>
      </c>
      <c r="T135" s="3">
        <f t="shared" si="48"/>
        <v>0</v>
      </c>
      <c r="U135" s="3">
        <f t="shared" si="49"/>
        <v>0</v>
      </c>
      <c r="V135" s="3">
        <f>IFERROR(IF(INDEX(Reimbursement!$L$4:$L$203,MATCH($A135,Reimbursement!$A$4:$A$203,0))="",wNoEsc,IF(INDEX(Reimbursement!$L$4:$L$203,MATCH($A135,Reimbursement!$A$4:$A$203,0))&lt;0.03,wEscLow,wEscGood)),0)</f>
        <v>0</v>
      </c>
      <c r="W135" s="3">
        <f>IFERROR(IF(INDEX('Timely Filing'!$D$4:$D$203,MATCH($A135,'Timely Filing'!$A$4:$A$203,0))&lt;90,wTFShort,IF(INDEX('Timely Filing'!$D$4:$D$203,MATCH($A135,'Timely Filing'!$A$4:$A$203,0))&lt;180,wTFMed,wTFGood)),0)</f>
        <v>0</v>
      </c>
      <c r="X135" s="3">
        <f>IFERROR(IF(INDEX('Timely Filing'!$E$4:$E$203,MATCH($A135,'Timely Filing'!$A$4:$A$203,0))&gt;45,wPaySlow,IF(INDEX('Timely Filing'!$E$4:$E$203,MATCH($A135,'Timely Filing'!$A$4:$A$203,0))&gt;30,wPayMed,wPayGood)),0)</f>
        <v>0</v>
      </c>
      <c r="Y135" s="3">
        <f>IFERROR(IF(INDEX('Timely Filing'!$H$4:$H$203,MATCH($A135,'Timely Filing'!$A$4:$A$203,0))&gt;24,wRecLong,IF(INDEX('Timely Filing'!$H$4:$H$203,MATCH($A135,'Timely Filing'!$A$4:$A$203,0))&gt;12,wRecMed,wRecGood)),0)</f>
        <v>0</v>
      </c>
      <c r="Z135" s="3">
        <f>IFERROR(IF(INDEX('Auth &amp; Admin'!$B$4:$B$203,MATCH($A135,'Auth &amp; Admin'!$A$4:$A$203,0))="Y",wAuth,0),0)</f>
        <v>0</v>
      </c>
      <c r="AA135" s="3">
        <f>IFERROR(IF(INDEX('Auth &amp; Admin'!$G$4:$G$203,MATCH($A135,'Auth &amp; Admin'!$A$4:$A$203,0))="Increasing",wDenInc,IF(INDEX('Auth &amp; Admin'!$G$4:$G$203,MATCH($A135,'Auth &amp; Admin'!$A$4:$A$203,0))="Stable",wDenStable,IF(INDEX('Auth &amp; Admin'!$G$4:$G$203,MATCH($A135,'Auth &amp; Admin'!$A$4:$A$203,0))="Decreasing",wDenDec,0))),0)</f>
        <v>0</v>
      </c>
      <c r="AB135" s="3">
        <f>IFERROR(IF(INDEX(Reimbursement!$J$4:$J$203,MATCH($A135,Reimbursement!$A$4:$A$203,0))="",0,IF(INDEX(Reimbursement!$J$4:$J$203,MATCH($A135,Reimbursement!$A$4:$A$203,0))&lt;1,wJLow,IF(INDEX(Reimbursement!$J$4:$J$203,MATCH($A135,Reimbursement!$A$4:$A$203,0))&lt;1.1,wJMed,wJGood))),0)</f>
        <v>0</v>
      </c>
    </row>
    <row r="136" spans="1:28">
      <c r="A136" s="3" t="str">
        <f t="shared" si="40"/>
        <v/>
      </c>
      <c r="B136" s="10"/>
      <c r="C136" s="10"/>
      <c r="D136" s="11"/>
      <c r="E136" s="11"/>
      <c r="F136" s="12" t="str">
        <f t="shared" si="41"/>
        <v/>
      </c>
      <c r="G136" s="10"/>
      <c r="H136" s="10"/>
      <c r="I136" s="9" t="str">
        <f t="shared" si="42"/>
        <v/>
      </c>
      <c r="J136" s="7" t="str">
        <f t="shared" ca="1" si="43"/>
        <v/>
      </c>
      <c r="K136" s="3" t="str">
        <f t="shared" ca="1" si="44"/>
        <v/>
      </c>
      <c r="L136" s="13"/>
      <c r="M136" s="10"/>
      <c r="N136" s="11"/>
      <c r="O136" s="11"/>
      <c r="P136" s="7" t="str">
        <f t="shared" si="45"/>
        <v/>
      </c>
      <c r="Q136" s="3" t="str">
        <f t="shared" si="46"/>
        <v/>
      </c>
      <c r="R136" s="10"/>
      <c r="S136" s="3">
        <f t="shared" si="47"/>
        <v>0</v>
      </c>
      <c r="T136" s="3">
        <f t="shared" si="48"/>
        <v>0</v>
      </c>
      <c r="U136" s="3">
        <f t="shared" si="49"/>
        <v>0</v>
      </c>
      <c r="V136" s="3">
        <f>IFERROR(IF(INDEX(Reimbursement!$L$4:$L$203,MATCH($A136,Reimbursement!$A$4:$A$203,0))="",wNoEsc,IF(INDEX(Reimbursement!$L$4:$L$203,MATCH($A136,Reimbursement!$A$4:$A$203,0))&lt;0.03,wEscLow,wEscGood)),0)</f>
        <v>0</v>
      </c>
      <c r="W136" s="3">
        <f>IFERROR(IF(INDEX('Timely Filing'!$D$4:$D$203,MATCH($A136,'Timely Filing'!$A$4:$A$203,0))&lt;90,wTFShort,IF(INDEX('Timely Filing'!$D$4:$D$203,MATCH($A136,'Timely Filing'!$A$4:$A$203,0))&lt;180,wTFMed,wTFGood)),0)</f>
        <v>0</v>
      </c>
      <c r="X136" s="3">
        <f>IFERROR(IF(INDEX('Timely Filing'!$E$4:$E$203,MATCH($A136,'Timely Filing'!$A$4:$A$203,0))&gt;45,wPaySlow,IF(INDEX('Timely Filing'!$E$4:$E$203,MATCH($A136,'Timely Filing'!$A$4:$A$203,0))&gt;30,wPayMed,wPayGood)),0)</f>
        <v>0</v>
      </c>
      <c r="Y136" s="3">
        <f>IFERROR(IF(INDEX('Timely Filing'!$H$4:$H$203,MATCH($A136,'Timely Filing'!$A$4:$A$203,0))&gt;24,wRecLong,IF(INDEX('Timely Filing'!$H$4:$H$203,MATCH($A136,'Timely Filing'!$A$4:$A$203,0))&gt;12,wRecMed,wRecGood)),0)</f>
        <v>0</v>
      </c>
      <c r="Z136" s="3">
        <f>IFERROR(IF(INDEX('Auth &amp; Admin'!$B$4:$B$203,MATCH($A136,'Auth &amp; Admin'!$A$4:$A$203,0))="Y",wAuth,0),0)</f>
        <v>0</v>
      </c>
      <c r="AA136" s="3">
        <f>IFERROR(IF(INDEX('Auth &amp; Admin'!$G$4:$G$203,MATCH($A136,'Auth &amp; Admin'!$A$4:$A$203,0))="Increasing",wDenInc,IF(INDEX('Auth &amp; Admin'!$G$4:$G$203,MATCH($A136,'Auth &amp; Admin'!$A$4:$A$203,0))="Stable",wDenStable,IF(INDEX('Auth &amp; Admin'!$G$4:$G$203,MATCH($A136,'Auth &amp; Admin'!$A$4:$A$203,0))="Decreasing",wDenDec,0))),0)</f>
        <v>0</v>
      </c>
      <c r="AB136" s="3">
        <f>IFERROR(IF(INDEX(Reimbursement!$J$4:$J$203,MATCH($A136,Reimbursement!$A$4:$A$203,0))="",0,IF(INDEX(Reimbursement!$J$4:$J$203,MATCH($A136,Reimbursement!$A$4:$A$203,0))&lt;1,wJLow,IF(INDEX(Reimbursement!$J$4:$J$203,MATCH($A136,Reimbursement!$A$4:$A$203,0))&lt;1.1,wJMed,wJGood))),0)</f>
        <v>0</v>
      </c>
    </row>
    <row r="137" spans="1:28">
      <c r="A137" s="3" t="str">
        <f t="shared" si="40"/>
        <v/>
      </c>
      <c r="B137" s="10"/>
      <c r="C137" s="10"/>
      <c r="D137" s="11"/>
      <c r="E137" s="11"/>
      <c r="F137" s="12" t="str">
        <f t="shared" si="41"/>
        <v/>
      </c>
      <c r="G137" s="10"/>
      <c r="H137" s="10"/>
      <c r="I137" s="9" t="str">
        <f t="shared" si="42"/>
        <v/>
      </c>
      <c r="J137" s="7" t="str">
        <f t="shared" ca="1" si="43"/>
        <v/>
      </c>
      <c r="K137" s="3" t="str">
        <f t="shared" ca="1" si="44"/>
        <v/>
      </c>
      <c r="L137" s="13"/>
      <c r="M137" s="10"/>
      <c r="N137" s="11"/>
      <c r="O137" s="11"/>
      <c r="P137" s="7" t="str">
        <f t="shared" si="45"/>
        <v/>
      </c>
      <c r="Q137" s="3" t="str">
        <f t="shared" si="46"/>
        <v/>
      </c>
      <c r="R137" s="10"/>
      <c r="S137" s="3">
        <f t="shared" si="47"/>
        <v>0</v>
      </c>
      <c r="T137" s="3">
        <f t="shared" si="48"/>
        <v>0</v>
      </c>
      <c r="U137" s="3">
        <f t="shared" si="49"/>
        <v>0</v>
      </c>
      <c r="V137" s="3">
        <f>IFERROR(IF(INDEX(Reimbursement!$L$4:$L$203,MATCH($A137,Reimbursement!$A$4:$A$203,0))="",wNoEsc,IF(INDEX(Reimbursement!$L$4:$L$203,MATCH($A137,Reimbursement!$A$4:$A$203,0))&lt;0.03,wEscLow,wEscGood)),0)</f>
        <v>0</v>
      </c>
      <c r="W137" s="3">
        <f>IFERROR(IF(INDEX('Timely Filing'!$D$4:$D$203,MATCH($A137,'Timely Filing'!$A$4:$A$203,0))&lt;90,wTFShort,IF(INDEX('Timely Filing'!$D$4:$D$203,MATCH($A137,'Timely Filing'!$A$4:$A$203,0))&lt;180,wTFMed,wTFGood)),0)</f>
        <v>0</v>
      </c>
      <c r="X137" s="3">
        <f>IFERROR(IF(INDEX('Timely Filing'!$E$4:$E$203,MATCH($A137,'Timely Filing'!$A$4:$A$203,0))&gt;45,wPaySlow,IF(INDEX('Timely Filing'!$E$4:$E$203,MATCH($A137,'Timely Filing'!$A$4:$A$203,0))&gt;30,wPayMed,wPayGood)),0)</f>
        <v>0</v>
      </c>
      <c r="Y137" s="3">
        <f>IFERROR(IF(INDEX('Timely Filing'!$H$4:$H$203,MATCH($A137,'Timely Filing'!$A$4:$A$203,0))&gt;24,wRecLong,IF(INDEX('Timely Filing'!$H$4:$H$203,MATCH($A137,'Timely Filing'!$A$4:$A$203,0))&gt;12,wRecMed,wRecGood)),0)</f>
        <v>0</v>
      </c>
      <c r="Z137" s="3">
        <f>IFERROR(IF(INDEX('Auth &amp; Admin'!$B$4:$B$203,MATCH($A137,'Auth &amp; Admin'!$A$4:$A$203,0))="Y",wAuth,0),0)</f>
        <v>0</v>
      </c>
      <c r="AA137" s="3">
        <f>IFERROR(IF(INDEX('Auth &amp; Admin'!$G$4:$G$203,MATCH($A137,'Auth &amp; Admin'!$A$4:$A$203,0))="Increasing",wDenInc,IF(INDEX('Auth &amp; Admin'!$G$4:$G$203,MATCH($A137,'Auth &amp; Admin'!$A$4:$A$203,0))="Stable",wDenStable,IF(INDEX('Auth &amp; Admin'!$G$4:$G$203,MATCH($A137,'Auth &amp; Admin'!$A$4:$A$203,0))="Decreasing",wDenDec,0))),0)</f>
        <v>0</v>
      </c>
      <c r="AB137" s="3">
        <f>IFERROR(IF(INDEX(Reimbursement!$J$4:$J$203,MATCH($A137,Reimbursement!$A$4:$A$203,0))="",0,IF(INDEX(Reimbursement!$J$4:$J$203,MATCH($A137,Reimbursement!$A$4:$A$203,0))&lt;1,wJLow,IF(INDEX(Reimbursement!$J$4:$J$203,MATCH($A137,Reimbursement!$A$4:$A$203,0))&lt;1.1,wJMed,wJGood))),0)</f>
        <v>0</v>
      </c>
    </row>
    <row r="138" spans="1:28">
      <c r="A138" s="3" t="str">
        <f t="shared" si="40"/>
        <v/>
      </c>
      <c r="B138" s="10"/>
      <c r="C138" s="10"/>
      <c r="D138" s="11"/>
      <c r="E138" s="11"/>
      <c r="F138" s="12" t="str">
        <f t="shared" si="41"/>
        <v/>
      </c>
      <c r="G138" s="10"/>
      <c r="H138" s="10"/>
      <c r="I138" s="9" t="str">
        <f t="shared" si="42"/>
        <v/>
      </c>
      <c r="J138" s="7" t="str">
        <f t="shared" ca="1" si="43"/>
        <v/>
      </c>
      <c r="K138" s="3" t="str">
        <f t="shared" ca="1" si="44"/>
        <v/>
      </c>
      <c r="L138" s="13"/>
      <c r="M138" s="10"/>
      <c r="N138" s="11"/>
      <c r="O138" s="11"/>
      <c r="P138" s="7" t="str">
        <f t="shared" si="45"/>
        <v/>
      </c>
      <c r="Q138" s="3" t="str">
        <f t="shared" si="46"/>
        <v/>
      </c>
      <c r="R138" s="10"/>
      <c r="S138" s="3">
        <f t="shared" si="47"/>
        <v>0</v>
      </c>
      <c r="T138" s="3">
        <f t="shared" si="48"/>
        <v>0</v>
      </c>
      <c r="U138" s="3">
        <f t="shared" si="49"/>
        <v>0</v>
      </c>
      <c r="V138" s="3">
        <f>IFERROR(IF(INDEX(Reimbursement!$L$4:$L$203,MATCH($A138,Reimbursement!$A$4:$A$203,0))="",wNoEsc,IF(INDEX(Reimbursement!$L$4:$L$203,MATCH($A138,Reimbursement!$A$4:$A$203,0))&lt;0.03,wEscLow,wEscGood)),0)</f>
        <v>0</v>
      </c>
      <c r="W138" s="3">
        <f>IFERROR(IF(INDEX('Timely Filing'!$D$4:$D$203,MATCH($A138,'Timely Filing'!$A$4:$A$203,0))&lt;90,wTFShort,IF(INDEX('Timely Filing'!$D$4:$D$203,MATCH($A138,'Timely Filing'!$A$4:$A$203,0))&lt;180,wTFMed,wTFGood)),0)</f>
        <v>0</v>
      </c>
      <c r="X138" s="3">
        <f>IFERROR(IF(INDEX('Timely Filing'!$E$4:$E$203,MATCH($A138,'Timely Filing'!$A$4:$A$203,0))&gt;45,wPaySlow,IF(INDEX('Timely Filing'!$E$4:$E$203,MATCH($A138,'Timely Filing'!$A$4:$A$203,0))&gt;30,wPayMed,wPayGood)),0)</f>
        <v>0</v>
      </c>
      <c r="Y138" s="3">
        <f>IFERROR(IF(INDEX('Timely Filing'!$H$4:$H$203,MATCH($A138,'Timely Filing'!$A$4:$A$203,0))&gt;24,wRecLong,IF(INDEX('Timely Filing'!$H$4:$H$203,MATCH($A138,'Timely Filing'!$A$4:$A$203,0))&gt;12,wRecMed,wRecGood)),0)</f>
        <v>0</v>
      </c>
      <c r="Z138" s="3">
        <f>IFERROR(IF(INDEX('Auth &amp; Admin'!$B$4:$B$203,MATCH($A138,'Auth &amp; Admin'!$A$4:$A$203,0))="Y",wAuth,0),0)</f>
        <v>0</v>
      </c>
      <c r="AA138" s="3">
        <f>IFERROR(IF(INDEX('Auth &amp; Admin'!$G$4:$G$203,MATCH($A138,'Auth &amp; Admin'!$A$4:$A$203,0))="Increasing",wDenInc,IF(INDEX('Auth &amp; Admin'!$G$4:$G$203,MATCH($A138,'Auth &amp; Admin'!$A$4:$A$203,0))="Stable",wDenStable,IF(INDEX('Auth &amp; Admin'!$G$4:$G$203,MATCH($A138,'Auth &amp; Admin'!$A$4:$A$203,0))="Decreasing",wDenDec,0))),0)</f>
        <v>0</v>
      </c>
      <c r="AB138" s="3">
        <f>IFERROR(IF(INDEX(Reimbursement!$J$4:$J$203,MATCH($A138,Reimbursement!$A$4:$A$203,0))="",0,IF(INDEX(Reimbursement!$J$4:$J$203,MATCH($A138,Reimbursement!$A$4:$A$203,0))&lt;1,wJLow,IF(INDEX(Reimbursement!$J$4:$J$203,MATCH($A138,Reimbursement!$A$4:$A$203,0))&lt;1.1,wJMed,wJGood))),0)</f>
        <v>0</v>
      </c>
    </row>
    <row r="139" spans="1:28">
      <c r="A139" s="3" t="str">
        <f t="shared" si="40"/>
        <v/>
      </c>
      <c r="B139" s="10"/>
      <c r="C139" s="10"/>
      <c r="D139" s="11"/>
      <c r="E139" s="11"/>
      <c r="F139" s="12" t="str">
        <f t="shared" si="41"/>
        <v/>
      </c>
      <c r="G139" s="10"/>
      <c r="H139" s="10"/>
      <c r="I139" s="9" t="str">
        <f t="shared" si="42"/>
        <v/>
      </c>
      <c r="J139" s="7" t="str">
        <f t="shared" ca="1" si="43"/>
        <v/>
      </c>
      <c r="K139" s="3" t="str">
        <f t="shared" ca="1" si="44"/>
        <v/>
      </c>
      <c r="L139" s="13"/>
      <c r="M139" s="10"/>
      <c r="N139" s="11"/>
      <c r="O139" s="11"/>
      <c r="P139" s="7" t="str">
        <f t="shared" si="45"/>
        <v/>
      </c>
      <c r="Q139" s="3" t="str">
        <f t="shared" si="46"/>
        <v/>
      </c>
      <c r="R139" s="10"/>
      <c r="S139" s="3">
        <f t="shared" si="47"/>
        <v>0</v>
      </c>
      <c r="T139" s="3">
        <f t="shared" si="48"/>
        <v>0</v>
      </c>
      <c r="U139" s="3">
        <f t="shared" si="49"/>
        <v>0</v>
      </c>
      <c r="V139" s="3">
        <f>IFERROR(IF(INDEX(Reimbursement!$L$4:$L$203,MATCH($A139,Reimbursement!$A$4:$A$203,0))="",wNoEsc,IF(INDEX(Reimbursement!$L$4:$L$203,MATCH($A139,Reimbursement!$A$4:$A$203,0))&lt;0.03,wEscLow,wEscGood)),0)</f>
        <v>0</v>
      </c>
      <c r="W139" s="3">
        <f>IFERROR(IF(INDEX('Timely Filing'!$D$4:$D$203,MATCH($A139,'Timely Filing'!$A$4:$A$203,0))&lt;90,wTFShort,IF(INDEX('Timely Filing'!$D$4:$D$203,MATCH($A139,'Timely Filing'!$A$4:$A$203,0))&lt;180,wTFMed,wTFGood)),0)</f>
        <v>0</v>
      </c>
      <c r="X139" s="3">
        <f>IFERROR(IF(INDEX('Timely Filing'!$E$4:$E$203,MATCH($A139,'Timely Filing'!$A$4:$A$203,0))&gt;45,wPaySlow,IF(INDEX('Timely Filing'!$E$4:$E$203,MATCH($A139,'Timely Filing'!$A$4:$A$203,0))&gt;30,wPayMed,wPayGood)),0)</f>
        <v>0</v>
      </c>
      <c r="Y139" s="3">
        <f>IFERROR(IF(INDEX('Timely Filing'!$H$4:$H$203,MATCH($A139,'Timely Filing'!$A$4:$A$203,0))&gt;24,wRecLong,IF(INDEX('Timely Filing'!$H$4:$H$203,MATCH($A139,'Timely Filing'!$A$4:$A$203,0))&gt;12,wRecMed,wRecGood)),0)</f>
        <v>0</v>
      </c>
      <c r="Z139" s="3">
        <f>IFERROR(IF(INDEX('Auth &amp; Admin'!$B$4:$B$203,MATCH($A139,'Auth &amp; Admin'!$A$4:$A$203,0))="Y",wAuth,0),0)</f>
        <v>0</v>
      </c>
      <c r="AA139" s="3">
        <f>IFERROR(IF(INDEX('Auth &amp; Admin'!$G$4:$G$203,MATCH($A139,'Auth &amp; Admin'!$A$4:$A$203,0))="Increasing",wDenInc,IF(INDEX('Auth &amp; Admin'!$G$4:$G$203,MATCH($A139,'Auth &amp; Admin'!$A$4:$A$203,0))="Stable",wDenStable,IF(INDEX('Auth &amp; Admin'!$G$4:$G$203,MATCH($A139,'Auth &amp; Admin'!$A$4:$A$203,0))="Decreasing",wDenDec,0))),0)</f>
        <v>0</v>
      </c>
      <c r="AB139" s="3">
        <f>IFERROR(IF(INDEX(Reimbursement!$J$4:$J$203,MATCH($A139,Reimbursement!$A$4:$A$203,0))="",0,IF(INDEX(Reimbursement!$J$4:$J$203,MATCH($A139,Reimbursement!$A$4:$A$203,0))&lt;1,wJLow,IF(INDEX(Reimbursement!$J$4:$J$203,MATCH($A139,Reimbursement!$A$4:$A$203,0))&lt;1.1,wJMed,wJGood))),0)</f>
        <v>0</v>
      </c>
    </row>
    <row r="140" spans="1:28">
      <c r="A140" s="3" t="str">
        <f t="shared" si="40"/>
        <v/>
      </c>
      <c r="B140" s="10"/>
      <c r="C140" s="10"/>
      <c r="D140" s="11"/>
      <c r="E140" s="11"/>
      <c r="F140" s="12" t="str">
        <f t="shared" si="41"/>
        <v/>
      </c>
      <c r="G140" s="10"/>
      <c r="H140" s="10"/>
      <c r="I140" s="9" t="str">
        <f t="shared" si="42"/>
        <v/>
      </c>
      <c r="J140" s="7" t="str">
        <f t="shared" ca="1" si="43"/>
        <v/>
      </c>
      <c r="K140" s="3" t="str">
        <f t="shared" ca="1" si="44"/>
        <v/>
      </c>
      <c r="L140" s="13"/>
      <c r="M140" s="10"/>
      <c r="N140" s="11"/>
      <c r="O140" s="11"/>
      <c r="P140" s="7" t="str">
        <f t="shared" si="45"/>
        <v/>
      </c>
      <c r="Q140" s="3" t="str">
        <f t="shared" si="46"/>
        <v/>
      </c>
      <c r="R140" s="10"/>
      <c r="S140" s="3">
        <f t="shared" si="47"/>
        <v>0</v>
      </c>
      <c r="T140" s="3">
        <f t="shared" si="48"/>
        <v>0</v>
      </c>
      <c r="U140" s="3">
        <f t="shared" si="49"/>
        <v>0</v>
      </c>
      <c r="V140" s="3">
        <f>IFERROR(IF(INDEX(Reimbursement!$L$4:$L$203,MATCH($A140,Reimbursement!$A$4:$A$203,0))="",wNoEsc,IF(INDEX(Reimbursement!$L$4:$L$203,MATCH($A140,Reimbursement!$A$4:$A$203,0))&lt;0.03,wEscLow,wEscGood)),0)</f>
        <v>0</v>
      </c>
      <c r="W140" s="3">
        <f>IFERROR(IF(INDEX('Timely Filing'!$D$4:$D$203,MATCH($A140,'Timely Filing'!$A$4:$A$203,0))&lt;90,wTFShort,IF(INDEX('Timely Filing'!$D$4:$D$203,MATCH($A140,'Timely Filing'!$A$4:$A$203,0))&lt;180,wTFMed,wTFGood)),0)</f>
        <v>0</v>
      </c>
      <c r="X140" s="3">
        <f>IFERROR(IF(INDEX('Timely Filing'!$E$4:$E$203,MATCH($A140,'Timely Filing'!$A$4:$A$203,0))&gt;45,wPaySlow,IF(INDEX('Timely Filing'!$E$4:$E$203,MATCH($A140,'Timely Filing'!$A$4:$A$203,0))&gt;30,wPayMed,wPayGood)),0)</f>
        <v>0</v>
      </c>
      <c r="Y140" s="3">
        <f>IFERROR(IF(INDEX('Timely Filing'!$H$4:$H$203,MATCH($A140,'Timely Filing'!$A$4:$A$203,0))&gt;24,wRecLong,IF(INDEX('Timely Filing'!$H$4:$H$203,MATCH($A140,'Timely Filing'!$A$4:$A$203,0))&gt;12,wRecMed,wRecGood)),0)</f>
        <v>0</v>
      </c>
      <c r="Z140" s="3">
        <f>IFERROR(IF(INDEX('Auth &amp; Admin'!$B$4:$B$203,MATCH($A140,'Auth &amp; Admin'!$A$4:$A$203,0))="Y",wAuth,0),0)</f>
        <v>0</v>
      </c>
      <c r="AA140" s="3">
        <f>IFERROR(IF(INDEX('Auth &amp; Admin'!$G$4:$G$203,MATCH($A140,'Auth &amp; Admin'!$A$4:$A$203,0))="Increasing",wDenInc,IF(INDEX('Auth &amp; Admin'!$G$4:$G$203,MATCH($A140,'Auth &amp; Admin'!$A$4:$A$203,0))="Stable",wDenStable,IF(INDEX('Auth &amp; Admin'!$G$4:$G$203,MATCH($A140,'Auth &amp; Admin'!$A$4:$A$203,0))="Decreasing",wDenDec,0))),0)</f>
        <v>0</v>
      </c>
      <c r="AB140" s="3">
        <f>IFERROR(IF(INDEX(Reimbursement!$J$4:$J$203,MATCH($A140,Reimbursement!$A$4:$A$203,0))="",0,IF(INDEX(Reimbursement!$J$4:$J$203,MATCH($A140,Reimbursement!$A$4:$A$203,0))&lt;1,wJLow,IF(INDEX(Reimbursement!$J$4:$J$203,MATCH($A140,Reimbursement!$A$4:$A$203,0))&lt;1.1,wJMed,wJGood))),0)</f>
        <v>0</v>
      </c>
    </row>
    <row r="141" spans="1:28">
      <c r="A141" s="3" t="str">
        <f t="shared" si="40"/>
        <v/>
      </c>
      <c r="B141" s="10"/>
      <c r="C141" s="10"/>
      <c r="D141" s="11"/>
      <c r="E141" s="11"/>
      <c r="F141" s="12" t="str">
        <f t="shared" si="41"/>
        <v/>
      </c>
      <c r="G141" s="10"/>
      <c r="H141" s="10"/>
      <c r="I141" s="9" t="str">
        <f t="shared" si="42"/>
        <v/>
      </c>
      <c r="J141" s="7" t="str">
        <f t="shared" ca="1" si="43"/>
        <v/>
      </c>
      <c r="K141" s="3" t="str">
        <f t="shared" ca="1" si="44"/>
        <v/>
      </c>
      <c r="L141" s="13"/>
      <c r="M141" s="10"/>
      <c r="N141" s="11"/>
      <c r="O141" s="11"/>
      <c r="P141" s="7" t="str">
        <f t="shared" si="45"/>
        <v/>
      </c>
      <c r="Q141" s="3" t="str">
        <f t="shared" si="46"/>
        <v/>
      </c>
      <c r="R141" s="10"/>
      <c r="S141" s="3">
        <f t="shared" si="47"/>
        <v>0</v>
      </c>
      <c r="T141" s="3">
        <f t="shared" si="48"/>
        <v>0</v>
      </c>
      <c r="U141" s="3">
        <f t="shared" si="49"/>
        <v>0</v>
      </c>
      <c r="V141" s="3">
        <f>IFERROR(IF(INDEX(Reimbursement!$L$4:$L$203,MATCH($A141,Reimbursement!$A$4:$A$203,0))="",wNoEsc,IF(INDEX(Reimbursement!$L$4:$L$203,MATCH($A141,Reimbursement!$A$4:$A$203,0))&lt;0.03,wEscLow,wEscGood)),0)</f>
        <v>0</v>
      </c>
      <c r="W141" s="3">
        <f>IFERROR(IF(INDEX('Timely Filing'!$D$4:$D$203,MATCH($A141,'Timely Filing'!$A$4:$A$203,0))&lt;90,wTFShort,IF(INDEX('Timely Filing'!$D$4:$D$203,MATCH($A141,'Timely Filing'!$A$4:$A$203,0))&lt;180,wTFMed,wTFGood)),0)</f>
        <v>0</v>
      </c>
      <c r="X141" s="3">
        <f>IFERROR(IF(INDEX('Timely Filing'!$E$4:$E$203,MATCH($A141,'Timely Filing'!$A$4:$A$203,0))&gt;45,wPaySlow,IF(INDEX('Timely Filing'!$E$4:$E$203,MATCH($A141,'Timely Filing'!$A$4:$A$203,0))&gt;30,wPayMed,wPayGood)),0)</f>
        <v>0</v>
      </c>
      <c r="Y141" s="3">
        <f>IFERROR(IF(INDEX('Timely Filing'!$H$4:$H$203,MATCH($A141,'Timely Filing'!$A$4:$A$203,0))&gt;24,wRecLong,IF(INDEX('Timely Filing'!$H$4:$H$203,MATCH($A141,'Timely Filing'!$A$4:$A$203,0))&gt;12,wRecMed,wRecGood)),0)</f>
        <v>0</v>
      </c>
      <c r="Z141" s="3">
        <f>IFERROR(IF(INDEX('Auth &amp; Admin'!$B$4:$B$203,MATCH($A141,'Auth &amp; Admin'!$A$4:$A$203,0))="Y",wAuth,0),0)</f>
        <v>0</v>
      </c>
      <c r="AA141" s="3">
        <f>IFERROR(IF(INDEX('Auth &amp; Admin'!$G$4:$G$203,MATCH($A141,'Auth &amp; Admin'!$A$4:$A$203,0))="Increasing",wDenInc,IF(INDEX('Auth &amp; Admin'!$G$4:$G$203,MATCH($A141,'Auth &amp; Admin'!$A$4:$A$203,0))="Stable",wDenStable,IF(INDEX('Auth &amp; Admin'!$G$4:$G$203,MATCH($A141,'Auth &amp; Admin'!$A$4:$A$203,0))="Decreasing",wDenDec,0))),0)</f>
        <v>0</v>
      </c>
      <c r="AB141" s="3">
        <f>IFERROR(IF(INDEX(Reimbursement!$J$4:$J$203,MATCH($A141,Reimbursement!$A$4:$A$203,0))="",0,IF(INDEX(Reimbursement!$J$4:$J$203,MATCH($A141,Reimbursement!$A$4:$A$203,0))&lt;1,wJLow,IF(INDEX(Reimbursement!$J$4:$J$203,MATCH($A141,Reimbursement!$A$4:$A$203,0))&lt;1.1,wJMed,wJGood))),0)</f>
        <v>0</v>
      </c>
    </row>
    <row r="142" spans="1:28">
      <c r="A142" s="3" t="str">
        <f t="shared" si="40"/>
        <v/>
      </c>
      <c r="B142" s="10"/>
      <c r="C142" s="10"/>
      <c r="D142" s="11"/>
      <c r="E142" s="11"/>
      <c r="F142" s="12" t="str">
        <f t="shared" si="41"/>
        <v/>
      </c>
      <c r="G142" s="10"/>
      <c r="H142" s="10"/>
      <c r="I142" s="9" t="str">
        <f t="shared" si="42"/>
        <v/>
      </c>
      <c r="J142" s="7" t="str">
        <f t="shared" ca="1" si="43"/>
        <v/>
      </c>
      <c r="K142" s="3" t="str">
        <f t="shared" ca="1" si="44"/>
        <v/>
      </c>
      <c r="L142" s="13"/>
      <c r="M142" s="10"/>
      <c r="N142" s="11"/>
      <c r="O142" s="11"/>
      <c r="P142" s="7" t="str">
        <f t="shared" si="45"/>
        <v/>
      </c>
      <c r="Q142" s="3" t="str">
        <f t="shared" si="46"/>
        <v/>
      </c>
      <c r="R142" s="10"/>
      <c r="S142" s="3">
        <f t="shared" si="47"/>
        <v>0</v>
      </c>
      <c r="T142" s="3">
        <f t="shared" si="48"/>
        <v>0</v>
      </c>
      <c r="U142" s="3">
        <f t="shared" si="49"/>
        <v>0</v>
      </c>
      <c r="V142" s="3">
        <f>IFERROR(IF(INDEX(Reimbursement!$L$4:$L$203,MATCH($A142,Reimbursement!$A$4:$A$203,0))="",wNoEsc,IF(INDEX(Reimbursement!$L$4:$L$203,MATCH($A142,Reimbursement!$A$4:$A$203,0))&lt;0.03,wEscLow,wEscGood)),0)</f>
        <v>0</v>
      </c>
      <c r="W142" s="3">
        <f>IFERROR(IF(INDEX('Timely Filing'!$D$4:$D$203,MATCH($A142,'Timely Filing'!$A$4:$A$203,0))&lt;90,wTFShort,IF(INDEX('Timely Filing'!$D$4:$D$203,MATCH($A142,'Timely Filing'!$A$4:$A$203,0))&lt;180,wTFMed,wTFGood)),0)</f>
        <v>0</v>
      </c>
      <c r="X142" s="3">
        <f>IFERROR(IF(INDEX('Timely Filing'!$E$4:$E$203,MATCH($A142,'Timely Filing'!$A$4:$A$203,0))&gt;45,wPaySlow,IF(INDEX('Timely Filing'!$E$4:$E$203,MATCH($A142,'Timely Filing'!$A$4:$A$203,0))&gt;30,wPayMed,wPayGood)),0)</f>
        <v>0</v>
      </c>
      <c r="Y142" s="3">
        <f>IFERROR(IF(INDEX('Timely Filing'!$H$4:$H$203,MATCH($A142,'Timely Filing'!$A$4:$A$203,0))&gt;24,wRecLong,IF(INDEX('Timely Filing'!$H$4:$H$203,MATCH($A142,'Timely Filing'!$A$4:$A$203,0))&gt;12,wRecMed,wRecGood)),0)</f>
        <v>0</v>
      </c>
      <c r="Z142" s="3">
        <f>IFERROR(IF(INDEX('Auth &amp; Admin'!$B$4:$B$203,MATCH($A142,'Auth &amp; Admin'!$A$4:$A$203,0))="Y",wAuth,0),0)</f>
        <v>0</v>
      </c>
      <c r="AA142" s="3">
        <f>IFERROR(IF(INDEX('Auth &amp; Admin'!$G$4:$G$203,MATCH($A142,'Auth &amp; Admin'!$A$4:$A$203,0))="Increasing",wDenInc,IF(INDEX('Auth &amp; Admin'!$G$4:$G$203,MATCH($A142,'Auth &amp; Admin'!$A$4:$A$203,0))="Stable",wDenStable,IF(INDEX('Auth &amp; Admin'!$G$4:$G$203,MATCH($A142,'Auth &amp; Admin'!$A$4:$A$203,0))="Decreasing",wDenDec,0))),0)</f>
        <v>0</v>
      </c>
      <c r="AB142" s="3">
        <f>IFERROR(IF(INDEX(Reimbursement!$J$4:$J$203,MATCH($A142,Reimbursement!$A$4:$A$203,0))="",0,IF(INDEX(Reimbursement!$J$4:$J$203,MATCH($A142,Reimbursement!$A$4:$A$203,0))&lt;1,wJLow,IF(INDEX(Reimbursement!$J$4:$J$203,MATCH($A142,Reimbursement!$A$4:$A$203,0))&lt;1.1,wJMed,wJGood))),0)</f>
        <v>0</v>
      </c>
    </row>
    <row r="143" spans="1:28">
      <c r="A143" s="3" t="str">
        <f t="shared" si="40"/>
        <v/>
      </c>
      <c r="B143" s="10"/>
      <c r="C143" s="10"/>
      <c r="D143" s="11"/>
      <c r="E143" s="11"/>
      <c r="F143" s="12" t="str">
        <f t="shared" si="41"/>
        <v/>
      </c>
      <c r="G143" s="10"/>
      <c r="H143" s="10"/>
      <c r="I143" s="9" t="str">
        <f t="shared" si="42"/>
        <v/>
      </c>
      <c r="J143" s="7" t="str">
        <f t="shared" ca="1" si="43"/>
        <v/>
      </c>
      <c r="K143" s="3" t="str">
        <f t="shared" ca="1" si="44"/>
        <v/>
      </c>
      <c r="L143" s="13"/>
      <c r="M143" s="10"/>
      <c r="N143" s="11"/>
      <c r="O143" s="11"/>
      <c r="P143" s="7" t="str">
        <f t="shared" si="45"/>
        <v/>
      </c>
      <c r="Q143" s="3" t="str">
        <f t="shared" si="46"/>
        <v/>
      </c>
      <c r="R143" s="10"/>
      <c r="S143" s="3">
        <f t="shared" si="47"/>
        <v>0</v>
      </c>
      <c r="T143" s="3">
        <f t="shared" si="48"/>
        <v>0</v>
      </c>
      <c r="U143" s="3">
        <f t="shared" si="49"/>
        <v>0</v>
      </c>
      <c r="V143" s="3">
        <f>IFERROR(IF(INDEX(Reimbursement!$L$4:$L$203,MATCH($A143,Reimbursement!$A$4:$A$203,0))="",wNoEsc,IF(INDEX(Reimbursement!$L$4:$L$203,MATCH($A143,Reimbursement!$A$4:$A$203,0))&lt;0.03,wEscLow,wEscGood)),0)</f>
        <v>0</v>
      </c>
      <c r="W143" s="3">
        <f>IFERROR(IF(INDEX('Timely Filing'!$D$4:$D$203,MATCH($A143,'Timely Filing'!$A$4:$A$203,0))&lt;90,wTFShort,IF(INDEX('Timely Filing'!$D$4:$D$203,MATCH($A143,'Timely Filing'!$A$4:$A$203,0))&lt;180,wTFMed,wTFGood)),0)</f>
        <v>0</v>
      </c>
      <c r="X143" s="3">
        <f>IFERROR(IF(INDEX('Timely Filing'!$E$4:$E$203,MATCH($A143,'Timely Filing'!$A$4:$A$203,0))&gt;45,wPaySlow,IF(INDEX('Timely Filing'!$E$4:$E$203,MATCH($A143,'Timely Filing'!$A$4:$A$203,0))&gt;30,wPayMed,wPayGood)),0)</f>
        <v>0</v>
      </c>
      <c r="Y143" s="3">
        <f>IFERROR(IF(INDEX('Timely Filing'!$H$4:$H$203,MATCH($A143,'Timely Filing'!$A$4:$A$203,0))&gt;24,wRecLong,IF(INDEX('Timely Filing'!$H$4:$H$203,MATCH($A143,'Timely Filing'!$A$4:$A$203,0))&gt;12,wRecMed,wRecGood)),0)</f>
        <v>0</v>
      </c>
      <c r="Z143" s="3">
        <f>IFERROR(IF(INDEX('Auth &amp; Admin'!$B$4:$B$203,MATCH($A143,'Auth &amp; Admin'!$A$4:$A$203,0))="Y",wAuth,0),0)</f>
        <v>0</v>
      </c>
      <c r="AA143" s="3">
        <f>IFERROR(IF(INDEX('Auth &amp; Admin'!$G$4:$G$203,MATCH($A143,'Auth &amp; Admin'!$A$4:$A$203,0))="Increasing",wDenInc,IF(INDEX('Auth &amp; Admin'!$G$4:$G$203,MATCH($A143,'Auth &amp; Admin'!$A$4:$A$203,0))="Stable",wDenStable,IF(INDEX('Auth &amp; Admin'!$G$4:$G$203,MATCH($A143,'Auth &amp; Admin'!$A$4:$A$203,0))="Decreasing",wDenDec,0))),0)</f>
        <v>0</v>
      </c>
      <c r="AB143" s="3">
        <f>IFERROR(IF(INDEX(Reimbursement!$J$4:$J$203,MATCH($A143,Reimbursement!$A$4:$A$203,0))="",0,IF(INDEX(Reimbursement!$J$4:$J$203,MATCH($A143,Reimbursement!$A$4:$A$203,0))&lt;1,wJLow,IF(INDEX(Reimbursement!$J$4:$J$203,MATCH($A143,Reimbursement!$A$4:$A$203,0))&lt;1.1,wJMed,wJGood))),0)</f>
        <v>0</v>
      </c>
    </row>
    <row r="144" spans="1:28">
      <c r="A144" s="3" t="str">
        <f t="shared" si="40"/>
        <v/>
      </c>
      <c r="B144" s="10"/>
      <c r="C144" s="10"/>
      <c r="D144" s="11"/>
      <c r="E144" s="11"/>
      <c r="F144" s="12" t="str">
        <f t="shared" si="41"/>
        <v/>
      </c>
      <c r="G144" s="10"/>
      <c r="H144" s="10"/>
      <c r="I144" s="9" t="str">
        <f t="shared" si="42"/>
        <v/>
      </c>
      <c r="J144" s="7" t="str">
        <f t="shared" ca="1" si="43"/>
        <v/>
      </c>
      <c r="K144" s="3" t="str">
        <f t="shared" ca="1" si="44"/>
        <v/>
      </c>
      <c r="L144" s="13"/>
      <c r="M144" s="10"/>
      <c r="N144" s="11"/>
      <c r="O144" s="11"/>
      <c r="P144" s="7" t="str">
        <f t="shared" si="45"/>
        <v/>
      </c>
      <c r="Q144" s="3" t="str">
        <f t="shared" si="46"/>
        <v/>
      </c>
      <c r="R144" s="10"/>
      <c r="S144" s="3">
        <f t="shared" si="47"/>
        <v>0</v>
      </c>
      <c r="T144" s="3">
        <f t="shared" si="48"/>
        <v>0</v>
      </c>
      <c r="U144" s="3">
        <f t="shared" si="49"/>
        <v>0</v>
      </c>
      <c r="V144" s="3">
        <f>IFERROR(IF(INDEX(Reimbursement!$L$4:$L$203,MATCH($A144,Reimbursement!$A$4:$A$203,0))="",wNoEsc,IF(INDEX(Reimbursement!$L$4:$L$203,MATCH($A144,Reimbursement!$A$4:$A$203,0))&lt;0.03,wEscLow,wEscGood)),0)</f>
        <v>0</v>
      </c>
      <c r="W144" s="3">
        <f>IFERROR(IF(INDEX('Timely Filing'!$D$4:$D$203,MATCH($A144,'Timely Filing'!$A$4:$A$203,0))&lt;90,wTFShort,IF(INDEX('Timely Filing'!$D$4:$D$203,MATCH($A144,'Timely Filing'!$A$4:$A$203,0))&lt;180,wTFMed,wTFGood)),0)</f>
        <v>0</v>
      </c>
      <c r="X144" s="3">
        <f>IFERROR(IF(INDEX('Timely Filing'!$E$4:$E$203,MATCH($A144,'Timely Filing'!$A$4:$A$203,0))&gt;45,wPaySlow,IF(INDEX('Timely Filing'!$E$4:$E$203,MATCH($A144,'Timely Filing'!$A$4:$A$203,0))&gt;30,wPayMed,wPayGood)),0)</f>
        <v>0</v>
      </c>
      <c r="Y144" s="3">
        <f>IFERROR(IF(INDEX('Timely Filing'!$H$4:$H$203,MATCH($A144,'Timely Filing'!$A$4:$A$203,0))&gt;24,wRecLong,IF(INDEX('Timely Filing'!$H$4:$H$203,MATCH($A144,'Timely Filing'!$A$4:$A$203,0))&gt;12,wRecMed,wRecGood)),0)</f>
        <v>0</v>
      </c>
      <c r="Z144" s="3">
        <f>IFERROR(IF(INDEX('Auth &amp; Admin'!$B$4:$B$203,MATCH($A144,'Auth &amp; Admin'!$A$4:$A$203,0))="Y",wAuth,0),0)</f>
        <v>0</v>
      </c>
      <c r="AA144" s="3">
        <f>IFERROR(IF(INDEX('Auth &amp; Admin'!$G$4:$G$203,MATCH($A144,'Auth &amp; Admin'!$A$4:$A$203,0))="Increasing",wDenInc,IF(INDEX('Auth &amp; Admin'!$G$4:$G$203,MATCH($A144,'Auth &amp; Admin'!$A$4:$A$203,0))="Stable",wDenStable,IF(INDEX('Auth &amp; Admin'!$G$4:$G$203,MATCH($A144,'Auth &amp; Admin'!$A$4:$A$203,0))="Decreasing",wDenDec,0))),0)</f>
        <v>0</v>
      </c>
      <c r="AB144" s="3">
        <f>IFERROR(IF(INDEX(Reimbursement!$J$4:$J$203,MATCH($A144,Reimbursement!$A$4:$A$203,0))="",0,IF(INDEX(Reimbursement!$J$4:$J$203,MATCH($A144,Reimbursement!$A$4:$A$203,0))&lt;1,wJLow,IF(INDEX(Reimbursement!$J$4:$J$203,MATCH($A144,Reimbursement!$A$4:$A$203,0))&lt;1.1,wJMed,wJGood))),0)</f>
        <v>0</v>
      </c>
    </row>
    <row r="145" spans="1:28">
      <c r="A145" s="3" t="str">
        <f t="shared" si="40"/>
        <v/>
      </c>
      <c r="B145" s="10"/>
      <c r="C145" s="10"/>
      <c r="D145" s="11"/>
      <c r="E145" s="11"/>
      <c r="F145" s="12" t="str">
        <f t="shared" si="41"/>
        <v/>
      </c>
      <c r="G145" s="10"/>
      <c r="H145" s="10"/>
      <c r="I145" s="9" t="str">
        <f t="shared" si="42"/>
        <v/>
      </c>
      <c r="J145" s="7" t="str">
        <f t="shared" ca="1" si="43"/>
        <v/>
      </c>
      <c r="K145" s="3" t="str">
        <f t="shared" ca="1" si="44"/>
        <v/>
      </c>
      <c r="L145" s="13"/>
      <c r="M145" s="10"/>
      <c r="N145" s="11"/>
      <c r="O145" s="11"/>
      <c r="P145" s="7" t="str">
        <f t="shared" si="45"/>
        <v/>
      </c>
      <c r="Q145" s="3" t="str">
        <f t="shared" si="46"/>
        <v/>
      </c>
      <c r="R145" s="10"/>
      <c r="S145" s="3">
        <f t="shared" si="47"/>
        <v>0</v>
      </c>
      <c r="T145" s="3">
        <f t="shared" si="48"/>
        <v>0</v>
      </c>
      <c r="U145" s="3">
        <f t="shared" si="49"/>
        <v>0</v>
      </c>
      <c r="V145" s="3">
        <f>IFERROR(IF(INDEX(Reimbursement!$L$4:$L$203,MATCH($A145,Reimbursement!$A$4:$A$203,0))="",wNoEsc,IF(INDEX(Reimbursement!$L$4:$L$203,MATCH($A145,Reimbursement!$A$4:$A$203,0))&lt;0.03,wEscLow,wEscGood)),0)</f>
        <v>0</v>
      </c>
      <c r="W145" s="3">
        <f>IFERROR(IF(INDEX('Timely Filing'!$D$4:$D$203,MATCH($A145,'Timely Filing'!$A$4:$A$203,0))&lt;90,wTFShort,IF(INDEX('Timely Filing'!$D$4:$D$203,MATCH($A145,'Timely Filing'!$A$4:$A$203,0))&lt;180,wTFMed,wTFGood)),0)</f>
        <v>0</v>
      </c>
      <c r="X145" s="3">
        <f>IFERROR(IF(INDEX('Timely Filing'!$E$4:$E$203,MATCH($A145,'Timely Filing'!$A$4:$A$203,0))&gt;45,wPaySlow,IF(INDEX('Timely Filing'!$E$4:$E$203,MATCH($A145,'Timely Filing'!$A$4:$A$203,0))&gt;30,wPayMed,wPayGood)),0)</f>
        <v>0</v>
      </c>
      <c r="Y145" s="3">
        <f>IFERROR(IF(INDEX('Timely Filing'!$H$4:$H$203,MATCH($A145,'Timely Filing'!$A$4:$A$203,0))&gt;24,wRecLong,IF(INDEX('Timely Filing'!$H$4:$H$203,MATCH($A145,'Timely Filing'!$A$4:$A$203,0))&gt;12,wRecMed,wRecGood)),0)</f>
        <v>0</v>
      </c>
      <c r="Z145" s="3">
        <f>IFERROR(IF(INDEX('Auth &amp; Admin'!$B$4:$B$203,MATCH($A145,'Auth &amp; Admin'!$A$4:$A$203,0))="Y",wAuth,0),0)</f>
        <v>0</v>
      </c>
      <c r="AA145" s="3">
        <f>IFERROR(IF(INDEX('Auth &amp; Admin'!$G$4:$G$203,MATCH($A145,'Auth &amp; Admin'!$A$4:$A$203,0))="Increasing",wDenInc,IF(INDEX('Auth &amp; Admin'!$G$4:$G$203,MATCH($A145,'Auth &amp; Admin'!$A$4:$A$203,0))="Stable",wDenStable,IF(INDEX('Auth &amp; Admin'!$G$4:$G$203,MATCH($A145,'Auth &amp; Admin'!$A$4:$A$203,0))="Decreasing",wDenDec,0))),0)</f>
        <v>0</v>
      </c>
      <c r="AB145" s="3">
        <f>IFERROR(IF(INDEX(Reimbursement!$J$4:$J$203,MATCH($A145,Reimbursement!$A$4:$A$203,0))="",0,IF(INDEX(Reimbursement!$J$4:$J$203,MATCH($A145,Reimbursement!$A$4:$A$203,0))&lt;1,wJLow,IF(INDEX(Reimbursement!$J$4:$J$203,MATCH($A145,Reimbursement!$A$4:$A$203,0))&lt;1.1,wJMed,wJGood))),0)</f>
        <v>0</v>
      </c>
    </row>
    <row r="146" spans="1:28">
      <c r="A146" s="3" t="str">
        <f t="shared" si="40"/>
        <v/>
      </c>
      <c r="B146" s="10"/>
      <c r="C146" s="10"/>
      <c r="D146" s="11"/>
      <c r="E146" s="11"/>
      <c r="F146" s="12" t="str">
        <f t="shared" si="41"/>
        <v/>
      </c>
      <c r="G146" s="10"/>
      <c r="H146" s="10"/>
      <c r="I146" s="9" t="str">
        <f t="shared" si="42"/>
        <v/>
      </c>
      <c r="J146" s="7" t="str">
        <f t="shared" ca="1" si="43"/>
        <v/>
      </c>
      <c r="K146" s="3" t="str">
        <f t="shared" ca="1" si="44"/>
        <v/>
      </c>
      <c r="L146" s="13"/>
      <c r="M146" s="10"/>
      <c r="N146" s="11"/>
      <c r="O146" s="11"/>
      <c r="P146" s="7" t="str">
        <f t="shared" si="45"/>
        <v/>
      </c>
      <c r="Q146" s="3" t="str">
        <f t="shared" si="46"/>
        <v/>
      </c>
      <c r="R146" s="10"/>
      <c r="S146" s="3">
        <f t="shared" si="47"/>
        <v>0</v>
      </c>
      <c r="T146" s="3">
        <f t="shared" si="48"/>
        <v>0</v>
      </c>
      <c r="U146" s="3">
        <f t="shared" si="49"/>
        <v>0</v>
      </c>
      <c r="V146" s="3">
        <f>IFERROR(IF(INDEX(Reimbursement!$L$4:$L$203,MATCH($A146,Reimbursement!$A$4:$A$203,0))="",wNoEsc,IF(INDEX(Reimbursement!$L$4:$L$203,MATCH($A146,Reimbursement!$A$4:$A$203,0))&lt;0.03,wEscLow,wEscGood)),0)</f>
        <v>0</v>
      </c>
      <c r="W146" s="3">
        <f>IFERROR(IF(INDEX('Timely Filing'!$D$4:$D$203,MATCH($A146,'Timely Filing'!$A$4:$A$203,0))&lt;90,wTFShort,IF(INDEX('Timely Filing'!$D$4:$D$203,MATCH($A146,'Timely Filing'!$A$4:$A$203,0))&lt;180,wTFMed,wTFGood)),0)</f>
        <v>0</v>
      </c>
      <c r="X146" s="3">
        <f>IFERROR(IF(INDEX('Timely Filing'!$E$4:$E$203,MATCH($A146,'Timely Filing'!$A$4:$A$203,0))&gt;45,wPaySlow,IF(INDEX('Timely Filing'!$E$4:$E$203,MATCH($A146,'Timely Filing'!$A$4:$A$203,0))&gt;30,wPayMed,wPayGood)),0)</f>
        <v>0</v>
      </c>
      <c r="Y146" s="3">
        <f>IFERROR(IF(INDEX('Timely Filing'!$H$4:$H$203,MATCH($A146,'Timely Filing'!$A$4:$A$203,0))&gt;24,wRecLong,IF(INDEX('Timely Filing'!$H$4:$H$203,MATCH($A146,'Timely Filing'!$A$4:$A$203,0))&gt;12,wRecMed,wRecGood)),0)</f>
        <v>0</v>
      </c>
      <c r="Z146" s="3">
        <f>IFERROR(IF(INDEX('Auth &amp; Admin'!$B$4:$B$203,MATCH($A146,'Auth &amp; Admin'!$A$4:$A$203,0))="Y",wAuth,0),0)</f>
        <v>0</v>
      </c>
      <c r="AA146" s="3">
        <f>IFERROR(IF(INDEX('Auth &amp; Admin'!$G$4:$G$203,MATCH($A146,'Auth &amp; Admin'!$A$4:$A$203,0))="Increasing",wDenInc,IF(INDEX('Auth &amp; Admin'!$G$4:$G$203,MATCH($A146,'Auth &amp; Admin'!$A$4:$A$203,0))="Stable",wDenStable,IF(INDEX('Auth &amp; Admin'!$G$4:$G$203,MATCH($A146,'Auth &amp; Admin'!$A$4:$A$203,0))="Decreasing",wDenDec,0))),0)</f>
        <v>0</v>
      </c>
      <c r="AB146" s="3">
        <f>IFERROR(IF(INDEX(Reimbursement!$J$4:$J$203,MATCH($A146,Reimbursement!$A$4:$A$203,0))="",0,IF(INDEX(Reimbursement!$J$4:$J$203,MATCH($A146,Reimbursement!$A$4:$A$203,0))&lt;1,wJLow,IF(INDEX(Reimbursement!$J$4:$J$203,MATCH($A146,Reimbursement!$A$4:$A$203,0))&lt;1.1,wJMed,wJGood))),0)</f>
        <v>0</v>
      </c>
    </row>
    <row r="147" spans="1:28">
      <c r="A147" s="3" t="str">
        <f t="shared" si="40"/>
        <v/>
      </c>
      <c r="B147" s="10"/>
      <c r="C147" s="10"/>
      <c r="D147" s="11"/>
      <c r="E147" s="11"/>
      <c r="F147" s="12" t="str">
        <f t="shared" si="41"/>
        <v/>
      </c>
      <c r="G147" s="10"/>
      <c r="H147" s="10"/>
      <c r="I147" s="9" t="str">
        <f t="shared" si="42"/>
        <v/>
      </c>
      <c r="J147" s="7" t="str">
        <f t="shared" ca="1" si="43"/>
        <v/>
      </c>
      <c r="K147" s="3" t="str">
        <f t="shared" ca="1" si="44"/>
        <v/>
      </c>
      <c r="L147" s="13"/>
      <c r="M147" s="10"/>
      <c r="N147" s="11"/>
      <c r="O147" s="11"/>
      <c r="P147" s="7" t="str">
        <f t="shared" si="45"/>
        <v/>
      </c>
      <c r="Q147" s="3" t="str">
        <f t="shared" si="46"/>
        <v/>
      </c>
      <c r="R147" s="10"/>
      <c r="S147" s="3">
        <f t="shared" si="47"/>
        <v>0</v>
      </c>
      <c r="T147" s="3">
        <f t="shared" si="48"/>
        <v>0</v>
      </c>
      <c r="U147" s="3">
        <f t="shared" si="49"/>
        <v>0</v>
      </c>
      <c r="V147" s="3">
        <f>IFERROR(IF(INDEX(Reimbursement!$L$4:$L$203,MATCH($A147,Reimbursement!$A$4:$A$203,0))="",wNoEsc,IF(INDEX(Reimbursement!$L$4:$L$203,MATCH($A147,Reimbursement!$A$4:$A$203,0))&lt;0.03,wEscLow,wEscGood)),0)</f>
        <v>0</v>
      </c>
      <c r="W147" s="3">
        <f>IFERROR(IF(INDEX('Timely Filing'!$D$4:$D$203,MATCH($A147,'Timely Filing'!$A$4:$A$203,0))&lt;90,wTFShort,IF(INDEX('Timely Filing'!$D$4:$D$203,MATCH($A147,'Timely Filing'!$A$4:$A$203,0))&lt;180,wTFMed,wTFGood)),0)</f>
        <v>0</v>
      </c>
      <c r="X147" s="3">
        <f>IFERROR(IF(INDEX('Timely Filing'!$E$4:$E$203,MATCH($A147,'Timely Filing'!$A$4:$A$203,0))&gt;45,wPaySlow,IF(INDEX('Timely Filing'!$E$4:$E$203,MATCH($A147,'Timely Filing'!$A$4:$A$203,0))&gt;30,wPayMed,wPayGood)),0)</f>
        <v>0</v>
      </c>
      <c r="Y147" s="3">
        <f>IFERROR(IF(INDEX('Timely Filing'!$H$4:$H$203,MATCH($A147,'Timely Filing'!$A$4:$A$203,0))&gt;24,wRecLong,IF(INDEX('Timely Filing'!$H$4:$H$203,MATCH($A147,'Timely Filing'!$A$4:$A$203,0))&gt;12,wRecMed,wRecGood)),0)</f>
        <v>0</v>
      </c>
      <c r="Z147" s="3">
        <f>IFERROR(IF(INDEX('Auth &amp; Admin'!$B$4:$B$203,MATCH($A147,'Auth &amp; Admin'!$A$4:$A$203,0))="Y",wAuth,0),0)</f>
        <v>0</v>
      </c>
      <c r="AA147" s="3">
        <f>IFERROR(IF(INDEX('Auth &amp; Admin'!$G$4:$G$203,MATCH($A147,'Auth &amp; Admin'!$A$4:$A$203,0))="Increasing",wDenInc,IF(INDEX('Auth &amp; Admin'!$G$4:$G$203,MATCH($A147,'Auth &amp; Admin'!$A$4:$A$203,0))="Stable",wDenStable,IF(INDEX('Auth &amp; Admin'!$G$4:$G$203,MATCH($A147,'Auth &amp; Admin'!$A$4:$A$203,0))="Decreasing",wDenDec,0))),0)</f>
        <v>0</v>
      </c>
      <c r="AB147" s="3">
        <f>IFERROR(IF(INDEX(Reimbursement!$J$4:$J$203,MATCH($A147,Reimbursement!$A$4:$A$203,0))="",0,IF(INDEX(Reimbursement!$J$4:$J$203,MATCH($A147,Reimbursement!$A$4:$A$203,0))&lt;1,wJLow,IF(INDEX(Reimbursement!$J$4:$J$203,MATCH($A147,Reimbursement!$A$4:$A$203,0))&lt;1.1,wJMed,wJGood))),0)</f>
        <v>0</v>
      </c>
    </row>
    <row r="148" spans="1:28">
      <c r="A148" s="3" t="str">
        <f t="shared" si="40"/>
        <v/>
      </c>
      <c r="B148" s="10"/>
      <c r="C148" s="10"/>
      <c r="D148" s="11"/>
      <c r="E148" s="11"/>
      <c r="F148" s="12" t="str">
        <f t="shared" si="41"/>
        <v/>
      </c>
      <c r="G148" s="10"/>
      <c r="H148" s="10"/>
      <c r="I148" s="9" t="str">
        <f t="shared" si="42"/>
        <v/>
      </c>
      <c r="J148" s="7" t="str">
        <f t="shared" ca="1" si="43"/>
        <v/>
      </c>
      <c r="K148" s="3" t="str">
        <f t="shared" ca="1" si="44"/>
        <v/>
      </c>
      <c r="L148" s="13"/>
      <c r="M148" s="10"/>
      <c r="N148" s="11"/>
      <c r="O148" s="11"/>
      <c r="P148" s="7" t="str">
        <f t="shared" si="45"/>
        <v/>
      </c>
      <c r="Q148" s="3" t="str">
        <f t="shared" si="46"/>
        <v/>
      </c>
      <c r="R148" s="10"/>
      <c r="S148" s="3">
        <f t="shared" si="47"/>
        <v>0</v>
      </c>
      <c r="T148" s="3">
        <f t="shared" si="48"/>
        <v>0</v>
      </c>
      <c r="U148" s="3">
        <f t="shared" si="49"/>
        <v>0</v>
      </c>
      <c r="V148" s="3">
        <f>IFERROR(IF(INDEX(Reimbursement!$L$4:$L$203,MATCH($A148,Reimbursement!$A$4:$A$203,0))="",wNoEsc,IF(INDEX(Reimbursement!$L$4:$L$203,MATCH($A148,Reimbursement!$A$4:$A$203,0))&lt;0.03,wEscLow,wEscGood)),0)</f>
        <v>0</v>
      </c>
      <c r="W148" s="3">
        <f>IFERROR(IF(INDEX('Timely Filing'!$D$4:$D$203,MATCH($A148,'Timely Filing'!$A$4:$A$203,0))&lt;90,wTFShort,IF(INDEX('Timely Filing'!$D$4:$D$203,MATCH($A148,'Timely Filing'!$A$4:$A$203,0))&lt;180,wTFMed,wTFGood)),0)</f>
        <v>0</v>
      </c>
      <c r="X148" s="3">
        <f>IFERROR(IF(INDEX('Timely Filing'!$E$4:$E$203,MATCH($A148,'Timely Filing'!$A$4:$A$203,0))&gt;45,wPaySlow,IF(INDEX('Timely Filing'!$E$4:$E$203,MATCH($A148,'Timely Filing'!$A$4:$A$203,0))&gt;30,wPayMed,wPayGood)),0)</f>
        <v>0</v>
      </c>
      <c r="Y148" s="3">
        <f>IFERROR(IF(INDEX('Timely Filing'!$H$4:$H$203,MATCH($A148,'Timely Filing'!$A$4:$A$203,0))&gt;24,wRecLong,IF(INDEX('Timely Filing'!$H$4:$H$203,MATCH($A148,'Timely Filing'!$A$4:$A$203,0))&gt;12,wRecMed,wRecGood)),0)</f>
        <v>0</v>
      </c>
      <c r="Z148" s="3">
        <f>IFERROR(IF(INDEX('Auth &amp; Admin'!$B$4:$B$203,MATCH($A148,'Auth &amp; Admin'!$A$4:$A$203,0))="Y",wAuth,0),0)</f>
        <v>0</v>
      </c>
      <c r="AA148" s="3">
        <f>IFERROR(IF(INDEX('Auth &amp; Admin'!$G$4:$G$203,MATCH($A148,'Auth &amp; Admin'!$A$4:$A$203,0))="Increasing",wDenInc,IF(INDEX('Auth &amp; Admin'!$G$4:$G$203,MATCH($A148,'Auth &amp; Admin'!$A$4:$A$203,0))="Stable",wDenStable,IF(INDEX('Auth &amp; Admin'!$G$4:$G$203,MATCH($A148,'Auth &amp; Admin'!$A$4:$A$203,0))="Decreasing",wDenDec,0))),0)</f>
        <v>0</v>
      </c>
      <c r="AB148" s="3">
        <f>IFERROR(IF(INDEX(Reimbursement!$J$4:$J$203,MATCH($A148,Reimbursement!$A$4:$A$203,0))="",0,IF(INDEX(Reimbursement!$J$4:$J$203,MATCH($A148,Reimbursement!$A$4:$A$203,0))&lt;1,wJLow,IF(INDEX(Reimbursement!$J$4:$J$203,MATCH($A148,Reimbursement!$A$4:$A$203,0))&lt;1.1,wJMed,wJGood))),0)</f>
        <v>0</v>
      </c>
    </row>
    <row r="149" spans="1:28">
      <c r="A149" s="3" t="str">
        <f t="shared" si="40"/>
        <v/>
      </c>
      <c r="B149" s="10"/>
      <c r="C149" s="10"/>
      <c r="D149" s="11"/>
      <c r="E149" s="11"/>
      <c r="F149" s="12" t="str">
        <f t="shared" si="41"/>
        <v/>
      </c>
      <c r="G149" s="10"/>
      <c r="H149" s="10"/>
      <c r="I149" s="9" t="str">
        <f t="shared" si="42"/>
        <v/>
      </c>
      <c r="J149" s="7" t="str">
        <f t="shared" ca="1" si="43"/>
        <v/>
      </c>
      <c r="K149" s="3" t="str">
        <f t="shared" ca="1" si="44"/>
        <v/>
      </c>
      <c r="L149" s="13"/>
      <c r="M149" s="10"/>
      <c r="N149" s="11"/>
      <c r="O149" s="11"/>
      <c r="P149" s="7" t="str">
        <f t="shared" si="45"/>
        <v/>
      </c>
      <c r="Q149" s="3" t="str">
        <f t="shared" si="46"/>
        <v/>
      </c>
      <c r="R149" s="10"/>
      <c r="S149" s="3">
        <f t="shared" si="47"/>
        <v>0</v>
      </c>
      <c r="T149" s="3">
        <f t="shared" si="48"/>
        <v>0</v>
      </c>
      <c r="U149" s="3">
        <f t="shared" si="49"/>
        <v>0</v>
      </c>
      <c r="V149" s="3">
        <f>IFERROR(IF(INDEX(Reimbursement!$L$4:$L$203,MATCH($A149,Reimbursement!$A$4:$A$203,0))="",wNoEsc,IF(INDEX(Reimbursement!$L$4:$L$203,MATCH($A149,Reimbursement!$A$4:$A$203,0))&lt;0.03,wEscLow,wEscGood)),0)</f>
        <v>0</v>
      </c>
      <c r="W149" s="3">
        <f>IFERROR(IF(INDEX('Timely Filing'!$D$4:$D$203,MATCH($A149,'Timely Filing'!$A$4:$A$203,0))&lt;90,wTFShort,IF(INDEX('Timely Filing'!$D$4:$D$203,MATCH($A149,'Timely Filing'!$A$4:$A$203,0))&lt;180,wTFMed,wTFGood)),0)</f>
        <v>0</v>
      </c>
      <c r="X149" s="3">
        <f>IFERROR(IF(INDEX('Timely Filing'!$E$4:$E$203,MATCH($A149,'Timely Filing'!$A$4:$A$203,0))&gt;45,wPaySlow,IF(INDEX('Timely Filing'!$E$4:$E$203,MATCH($A149,'Timely Filing'!$A$4:$A$203,0))&gt;30,wPayMed,wPayGood)),0)</f>
        <v>0</v>
      </c>
      <c r="Y149" s="3">
        <f>IFERROR(IF(INDEX('Timely Filing'!$H$4:$H$203,MATCH($A149,'Timely Filing'!$A$4:$A$203,0))&gt;24,wRecLong,IF(INDEX('Timely Filing'!$H$4:$H$203,MATCH($A149,'Timely Filing'!$A$4:$A$203,0))&gt;12,wRecMed,wRecGood)),0)</f>
        <v>0</v>
      </c>
      <c r="Z149" s="3">
        <f>IFERROR(IF(INDEX('Auth &amp; Admin'!$B$4:$B$203,MATCH($A149,'Auth &amp; Admin'!$A$4:$A$203,0))="Y",wAuth,0),0)</f>
        <v>0</v>
      </c>
      <c r="AA149" s="3">
        <f>IFERROR(IF(INDEX('Auth &amp; Admin'!$G$4:$G$203,MATCH($A149,'Auth &amp; Admin'!$A$4:$A$203,0))="Increasing",wDenInc,IF(INDEX('Auth &amp; Admin'!$G$4:$G$203,MATCH($A149,'Auth &amp; Admin'!$A$4:$A$203,0))="Stable",wDenStable,IF(INDEX('Auth &amp; Admin'!$G$4:$G$203,MATCH($A149,'Auth &amp; Admin'!$A$4:$A$203,0))="Decreasing",wDenDec,0))),0)</f>
        <v>0</v>
      </c>
      <c r="AB149" s="3">
        <f>IFERROR(IF(INDEX(Reimbursement!$J$4:$J$203,MATCH($A149,Reimbursement!$A$4:$A$203,0))="",0,IF(INDEX(Reimbursement!$J$4:$J$203,MATCH($A149,Reimbursement!$A$4:$A$203,0))&lt;1,wJLow,IF(INDEX(Reimbursement!$J$4:$J$203,MATCH($A149,Reimbursement!$A$4:$A$203,0))&lt;1.1,wJMed,wJGood))),0)</f>
        <v>0</v>
      </c>
    </row>
    <row r="150" spans="1:28">
      <c r="A150" s="3" t="str">
        <f t="shared" si="40"/>
        <v/>
      </c>
      <c r="B150" s="10"/>
      <c r="C150" s="10"/>
      <c r="D150" s="11"/>
      <c r="E150" s="11"/>
      <c r="F150" s="12" t="str">
        <f t="shared" si="41"/>
        <v/>
      </c>
      <c r="G150" s="10"/>
      <c r="H150" s="10"/>
      <c r="I150" s="9" t="str">
        <f t="shared" si="42"/>
        <v/>
      </c>
      <c r="J150" s="7" t="str">
        <f t="shared" ca="1" si="43"/>
        <v/>
      </c>
      <c r="K150" s="3" t="str">
        <f t="shared" ca="1" si="44"/>
        <v/>
      </c>
      <c r="L150" s="13"/>
      <c r="M150" s="10"/>
      <c r="N150" s="11"/>
      <c r="O150" s="11"/>
      <c r="P150" s="7" t="str">
        <f t="shared" si="45"/>
        <v/>
      </c>
      <c r="Q150" s="3" t="str">
        <f t="shared" si="46"/>
        <v/>
      </c>
      <c r="R150" s="10"/>
      <c r="S150" s="3">
        <f t="shared" si="47"/>
        <v>0</v>
      </c>
      <c r="T150" s="3">
        <f t="shared" si="48"/>
        <v>0</v>
      </c>
      <c r="U150" s="3">
        <f t="shared" si="49"/>
        <v>0</v>
      </c>
      <c r="V150" s="3">
        <f>IFERROR(IF(INDEX(Reimbursement!$L$4:$L$203,MATCH($A150,Reimbursement!$A$4:$A$203,0))="",wNoEsc,IF(INDEX(Reimbursement!$L$4:$L$203,MATCH($A150,Reimbursement!$A$4:$A$203,0))&lt;0.03,wEscLow,wEscGood)),0)</f>
        <v>0</v>
      </c>
      <c r="W150" s="3">
        <f>IFERROR(IF(INDEX('Timely Filing'!$D$4:$D$203,MATCH($A150,'Timely Filing'!$A$4:$A$203,0))&lt;90,wTFShort,IF(INDEX('Timely Filing'!$D$4:$D$203,MATCH($A150,'Timely Filing'!$A$4:$A$203,0))&lt;180,wTFMed,wTFGood)),0)</f>
        <v>0</v>
      </c>
      <c r="X150" s="3">
        <f>IFERROR(IF(INDEX('Timely Filing'!$E$4:$E$203,MATCH($A150,'Timely Filing'!$A$4:$A$203,0))&gt;45,wPaySlow,IF(INDEX('Timely Filing'!$E$4:$E$203,MATCH($A150,'Timely Filing'!$A$4:$A$203,0))&gt;30,wPayMed,wPayGood)),0)</f>
        <v>0</v>
      </c>
      <c r="Y150" s="3">
        <f>IFERROR(IF(INDEX('Timely Filing'!$H$4:$H$203,MATCH($A150,'Timely Filing'!$A$4:$A$203,0))&gt;24,wRecLong,IF(INDEX('Timely Filing'!$H$4:$H$203,MATCH($A150,'Timely Filing'!$A$4:$A$203,0))&gt;12,wRecMed,wRecGood)),0)</f>
        <v>0</v>
      </c>
      <c r="Z150" s="3">
        <f>IFERROR(IF(INDEX('Auth &amp; Admin'!$B$4:$B$203,MATCH($A150,'Auth &amp; Admin'!$A$4:$A$203,0))="Y",wAuth,0),0)</f>
        <v>0</v>
      </c>
      <c r="AA150" s="3">
        <f>IFERROR(IF(INDEX('Auth &amp; Admin'!$G$4:$G$203,MATCH($A150,'Auth &amp; Admin'!$A$4:$A$203,0))="Increasing",wDenInc,IF(INDEX('Auth &amp; Admin'!$G$4:$G$203,MATCH($A150,'Auth &amp; Admin'!$A$4:$A$203,0))="Stable",wDenStable,IF(INDEX('Auth &amp; Admin'!$G$4:$G$203,MATCH($A150,'Auth &amp; Admin'!$A$4:$A$203,0))="Decreasing",wDenDec,0))),0)</f>
        <v>0</v>
      </c>
      <c r="AB150" s="3">
        <f>IFERROR(IF(INDEX(Reimbursement!$J$4:$J$203,MATCH($A150,Reimbursement!$A$4:$A$203,0))="",0,IF(INDEX(Reimbursement!$J$4:$J$203,MATCH($A150,Reimbursement!$A$4:$A$203,0))&lt;1,wJLow,IF(INDEX(Reimbursement!$J$4:$J$203,MATCH($A150,Reimbursement!$A$4:$A$203,0))&lt;1.1,wJMed,wJGood))),0)</f>
        <v>0</v>
      </c>
    </row>
    <row r="151" spans="1:28">
      <c r="A151" s="3" t="str">
        <f t="shared" si="40"/>
        <v/>
      </c>
      <c r="B151" s="10"/>
      <c r="C151" s="10"/>
      <c r="D151" s="11"/>
      <c r="E151" s="11"/>
      <c r="F151" s="12" t="str">
        <f t="shared" si="41"/>
        <v/>
      </c>
      <c r="G151" s="10"/>
      <c r="H151" s="10"/>
      <c r="I151" s="9" t="str">
        <f t="shared" si="42"/>
        <v/>
      </c>
      <c r="J151" s="7" t="str">
        <f t="shared" ca="1" si="43"/>
        <v/>
      </c>
      <c r="K151" s="3" t="str">
        <f t="shared" ca="1" si="44"/>
        <v/>
      </c>
      <c r="L151" s="13"/>
      <c r="M151" s="10"/>
      <c r="N151" s="11"/>
      <c r="O151" s="11"/>
      <c r="P151" s="7" t="str">
        <f t="shared" si="45"/>
        <v/>
      </c>
      <c r="Q151" s="3" t="str">
        <f t="shared" si="46"/>
        <v/>
      </c>
      <c r="R151" s="10"/>
      <c r="S151" s="3">
        <f t="shared" si="47"/>
        <v>0</v>
      </c>
      <c r="T151" s="3">
        <f t="shared" si="48"/>
        <v>0</v>
      </c>
      <c r="U151" s="3">
        <f t="shared" si="49"/>
        <v>0</v>
      </c>
      <c r="V151" s="3">
        <f>IFERROR(IF(INDEX(Reimbursement!$L$4:$L$203,MATCH($A151,Reimbursement!$A$4:$A$203,0))="",wNoEsc,IF(INDEX(Reimbursement!$L$4:$L$203,MATCH($A151,Reimbursement!$A$4:$A$203,0))&lt;0.03,wEscLow,wEscGood)),0)</f>
        <v>0</v>
      </c>
      <c r="W151" s="3">
        <f>IFERROR(IF(INDEX('Timely Filing'!$D$4:$D$203,MATCH($A151,'Timely Filing'!$A$4:$A$203,0))&lt;90,wTFShort,IF(INDEX('Timely Filing'!$D$4:$D$203,MATCH($A151,'Timely Filing'!$A$4:$A$203,0))&lt;180,wTFMed,wTFGood)),0)</f>
        <v>0</v>
      </c>
      <c r="X151" s="3">
        <f>IFERROR(IF(INDEX('Timely Filing'!$E$4:$E$203,MATCH($A151,'Timely Filing'!$A$4:$A$203,0))&gt;45,wPaySlow,IF(INDEX('Timely Filing'!$E$4:$E$203,MATCH($A151,'Timely Filing'!$A$4:$A$203,0))&gt;30,wPayMed,wPayGood)),0)</f>
        <v>0</v>
      </c>
      <c r="Y151" s="3">
        <f>IFERROR(IF(INDEX('Timely Filing'!$H$4:$H$203,MATCH($A151,'Timely Filing'!$A$4:$A$203,0))&gt;24,wRecLong,IF(INDEX('Timely Filing'!$H$4:$H$203,MATCH($A151,'Timely Filing'!$A$4:$A$203,0))&gt;12,wRecMed,wRecGood)),0)</f>
        <v>0</v>
      </c>
      <c r="Z151" s="3">
        <f>IFERROR(IF(INDEX('Auth &amp; Admin'!$B$4:$B$203,MATCH($A151,'Auth &amp; Admin'!$A$4:$A$203,0))="Y",wAuth,0),0)</f>
        <v>0</v>
      </c>
      <c r="AA151" s="3">
        <f>IFERROR(IF(INDEX('Auth &amp; Admin'!$G$4:$G$203,MATCH($A151,'Auth &amp; Admin'!$A$4:$A$203,0))="Increasing",wDenInc,IF(INDEX('Auth &amp; Admin'!$G$4:$G$203,MATCH($A151,'Auth &amp; Admin'!$A$4:$A$203,0))="Stable",wDenStable,IF(INDEX('Auth &amp; Admin'!$G$4:$G$203,MATCH($A151,'Auth &amp; Admin'!$A$4:$A$203,0))="Decreasing",wDenDec,0))),0)</f>
        <v>0</v>
      </c>
      <c r="AB151" s="3">
        <f>IFERROR(IF(INDEX(Reimbursement!$J$4:$J$203,MATCH($A151,Reimbursement!$A$4:$A$203,0))="",0,IF(INDEX(Reimbursement!$J$4:$J$203,MATCH($A151,Reimbursement!$A$4:$A$203,0))&lt;1,wJLow,IF(INDEX(Reimbursement!$J$4:$J$203,MATCH($A151,Reimbursement!$A$4:$A$203,0))&lt;1.1,wJMed,wJGood))),0)</f>
        <v>0</v>
      </c>
    </row>
    <row r="152" spans="1:28">
      <c r="A152" s="3" t="str">
        <f t="shared" si="40"/>
        <v/>
      </c>
      <c r="B152" s="10"/>
      <c r="C152" s="10"/>
      <c r="D152" s="11"/>
      <c r="E152" s="11"/>
      <c r="F152" s="12" t="str">
        <f t="shared" si="41"/>
        <v/>
      </c>
      <c r="G152" s="10"/>
      <c r="H152" s="10"/>
      <c r="I152" s="9" t="str">
        <f t="shared" si="42"/>
        <v/>
      </c>
      <c r="J152" s="7" t="str">
        <f t="shared" ca="1" si="43"/>
        <v/>
      </c>
      <c r="K152" s="3" t="str">
        <f t="shared" ca="1" si="44"/>
        <v/>
      </c>
      <c r="L152" s="13"/>
      <c r="M152" s="10"/>
      <c r="N152" s="11"/>
      <c r="O152" s="11"/>
      <c r="P152" s="7" t="str">
        <f t="shared" si="45"/>
        <v/>
      </c>
      <c r="Q152" s="3" t="str">
        <f t="shared" si="46"/>
        <v/>
      </c>
      <c r="R152" s="10"/>
      <c r="S152" s="3">
        <f t="shared" si="47"/>
        <v>0</v>
      </c>
      <c r="T152" s="3">
        <f t="shared" si="48"/>
        <v>0</v>
      </c>
      <c r="U152" s="3">
        <f t="shared" si="49"/>
        <v>0</v>
      </c>
      <c r="V152" s="3">
        <f>IFERROR(IF(INDEX(Reimbursement!$L$4:$L$203,MATCH($A152,Reimbursement!$A$4:$A$203,0))="",wNoEsc,IF(INDEX(Reimbursement!$L$4:$L$203,MATCH($A152,Reimbursement!$A$4:$A$203,0))&lt;0.03,wEscLow,wEscGood)),0)</f>
        <v>0</v>
      </c>
      <c r="W152" s="3">
        <f>IFERROR(IF(INDEX('Timely Filing'!$D$4:$D$203,MATCH($A152,'Timely Filing'!$A$4:$A$203,0))&lt;90,wTFShort,IF(INDEX('Timely Filing'!$D$4:$D$203,MATCH($A152,'Timely Filing'!$A$4:$A$203,0))&lt;180,wTFMed,wTFGood)),0)</f>
        <v>0</v>
      </c>
      <c r="X152" s="3">
        <f>IFERROR(IF(INDEX('Timely Filing'!$E$4:$E$203,MATCH($A152,'Timely Filing'!$A$4:$A$203,0))&gt;45,wPaySlow,IF(INDEX('Timely Filing'!$E$4:$E$203,MATCH($A152,'Timely Filing'!$A$4:$A$203,0))&gt;30,wPayMed,wPayGood)),0)</f>
        <v>0</v>
      </c>
      <c r="Y152" s="3">
        <f>IFERROR(IF(INDEX('Timely Filing'!$H$4:$H$203,MATCH($A152,'Timely Filing'!$A$4:$A$203,0))&gt;24,wRecLong,IF(INDEX('Timely Filing'!$H$4:$H$203,MATCH($A152,'Timely Filing'!$A$4:$A$203,0))&gt;12,wRecMed,wRecGood)),0)</f>
        <v>0</v>
      </c>
      <c r="Z152" s="3">
        <f>IFERROR(IF(INDEX('Auth &amp; Admin'!$B$4:$B$203,MATCH($A152,'Auth &amp; Admin'!$A$4:$A$203,0))="Y",wAuth,0),0)</f>
        <v>0</v>
      </c>
      <c r="AA152" s="3">
        <f>IFERROR(IF(INDEX('Auth &amp; Admin'!$G$4:$G$203,MATCH($A152,'Auth &amp; Admin'!$A$4:$A$203,0))="Increasing",wDenInc,IF(INDEX('Auth &amp; Admin'!$G$4:$G$203,MATCH($A152,'Auth &amp; Admin'!$A$4:$A$203,0))="Stable",wDenStable,IF(INDEX('Auth &amp; Admin'!$G$4:$G$203,MATCH($A152,'Auth &amp; Admin'!$A$4:$A$203,0))="Decreasing",wDenDec,0))),0)</f>
        <v>0</v>
      </c>
      <c r="AB152" s="3">
        <f>IFERROR(IF(INDEX(Reimbursement!$J$4:$J$203,MATCH($A152,Reimbursement!$A$4:$A$203,0))="",0,IF(INDEX(Reimbursement!$J$4:$J$203,MATCH($A152,Reimbursement!$A$4:$A$203,0))&lt;1,wJLow,IF(INDEX(Reimbursement!$J$4:$J$203,MATCH($A152,Reimbursement!$A$4:$A$203,0))&lt;1.1,wJMed,wJGood))),0)</f>
        <v>0</v>
      </c>
    </row>
    <row r="153" spans="1:28">
      <c r="A153" s="3" t="str">
        <f t="shared" si="40"/>
        <v/>
      </c>
      <c r="B153" s="10"/>
      <c r="C153" s="10"/>
      <c r="D153" s="11"/>
      <c r="E153" s="11"/>
      <c r="F153" s="12" t="str">
        <f t="shared" si="41"/>
        <v/>
      </c>
      <c r="G153" s="10"/>
      <c r="H153" s="10"/>
      <c r="I153" s="9" t="str">
        <f t="shared" si="42"/>
        <v/>
      </c>
      <c r="J153" s="7" t="str">
        <f t="shared" ca="1" si="43"/>
        <v/>
      </c>
      <c r="K153" s="3" t="str">
        <f t="shared" ca="1" si="44"/>
        <v/>
      </c>
      <c r="L153" s="13"/>
      <c r="M153" s="10"/>
      <c r="N153" s="11"/>
      <c r="O153" s="11"/>
      <c r="P153" s="7" t="str">
        <f t="shared" si="45"/>
        <v/>
      </c>
      <c r="Q153" s="3" t="str">
        <f t="shared" si="46"/>
        <v/>
      </c>
      <c r="R153" s="10"/>
      <c r="S153" s="3">
        <f t="shared" si="47"/>
        <v>0</v>
      </c>
      <c r="T153" s="3">
        <f t="shared" si="48"/>
        <v>0</v>
      </c>
      <c r="U153" s="3">
        <f t="shared" si="49"/>
        <v>0</v>
      </c>
      <c r="V153" s="3">
        <f>IFERROR(IF(INDEX(Reimbursement!$L$4:$L$203,MATCH($A153,Reimbursement!$A$4:$A$203,0))="",wNoEsc,IF(INDEX(Reimbursement!$L$4:$L$203,MATCH($A153,Reimbursement!$A$4:$A$203,0))&lt;0.03,wEscLow,wEscGood)),0)</f>
        <v>0</v>
      </c>
      <c r="W153" s="3">
        <f>IFERROR(IF(INDEX('Timely Filing'!$D$4:$D$203,MATCH($A153,'Timely Filing'!$A$4:$A$203,0))&lt;90,wTFShort,IF(INDEX('Timely Filing'!$D$4:$D$203,MATCH($A153,'Timely Filing'!$A$4:$A$203,0))&lt;180,wTFMed,wTFGood)),0)</f>
        <v>0</v>
      </c>
      <c r="X153" s="3">
        <f>IFERROR(IF(INDEX('Timely Filing'!$E$4:$E$203,MATCH($A153,'Timely Filing'!$A$4:$A$203,0))&gt;45,wPaySlow,IF(INDEX('Timely Filing'!$E$4:$E$203,MATCH($A153,'Timely Filing'!$A$4:$A$203,0))&gt;30,wPayMed,wPayGood)),0)</f>
        <v>0</v>
      </c>
      <c r="Y153" s="3">
        <f>IFERROR(IF(INDEX('Timely Filing'!$H$4:$H$203,MATCH($A153,'Timely Filing'!$A$4:$A$203,0))&gt;24,wRecLong,IF(INDEX('Timely Filing'!$H$4:$H$203,MATCH($A153,'Timely Filing'!$A$4:$A$203,0))&gt;12,wRecMed,wRecGood)),0)</f>
        <v>0</v>
      </c>
      <c r="Z153" s="3">
        <f>IFERROR(IF(INDEX('Auth &amp; Admin'!$B$4:$B$203,MATCH($A153,'Auth &amp; Admin'!$A$4:$A$203,0))="Y",wAuth,0),0)</f>
        <v>0</v>
      </c>
      <c r="AA153" s="3">
        <f>IFERROR(IF(INDEX('Auth &amp; Admin'!$G$4:$G$203,MATCH($A153,'Auth &amp; Admin'!$A$4:$A$203,0))="Increasing",wDenInc,IF(INDEX('Auth &amp; Admin'!$G$4:$G$203,MATCH($A153,'Auth &amp; Admin'!$A$4:$A$203,0))="Stable",wDenStable,IF(INDEX('Auth &amp; Admin'!$G$4:$G$203,MATCH($A153,'Auth &amp; Admin'!$A$4:$A$203,0))="Decreasing",wDenDec,0))),0)</f>
        <v>0</v>
      </c>
      <c r="AB153" s="3">
        <f>IFERROR(IF(INDEX(Reimbursement!$J$4:$J$203,MATCH($A153,Reimbursement!$A$4:$A$203,0))="",0,IF(INDEX(Reimbursement!$J$4:$J$203,MATCH($A153,Reimbursement!$A$4:$A$203,0))&lt;1,wJLow,IF(INDEX(Reimbursement!$J$4:$J$203,MATCH($A153,Reimbursement!$A$4:$A$203,0))&lt;1.1,wJMed,wJGood))),0)</f>
        <v>0</v>
      </c>
    </row>
    <row r="154" spans="1:28">
      <c r="A154" s="3" t="str">
        <f t="shared" si="40"/>
        <v/>
      </c>
      <c r="B154" s="10"/>
      <c r="C154" s="10"/>
      <c r="D154" s="11"/>
      <c r="E154" s="11"/>
      <c r="F154" s="12" t="str">
        <f t="shared" si="41"/>
        <v/>
      </c>
      <c r="G154" s="10"/>
      <c r="H154" s="10"/>
      <c r="I154" s="9" t="str">
        <f t="shared" si="42"/>
        <v/>
      </c>
      <c r="J154" s="7" t="str">
        <f t="shared" ca="1" si="43"/>
        <v/>
      </c>
      <c r="K154" s="3" t="str">
        <f t="shared" ca="1" si="44"/>
        <v/>
      </c>
      <c r="L154" s="13"/>
      <c r="M154" s="10"/>
      <c r="N154" s="11"/>
      <c r="O154" s="11"/>
      <c r="P154" s="7" t="str">
        <f t="shared" si="45"/>
        <v/>
      </c>
      <c r="Q154" s="3" t="str">
        <f t="shared" si="46"/>
        <v/>
      </c>
      <c r="R154" s="10"/>
      <c r="S154" s="3">
        <f t="shared" si="47"/>
        <v>0</v>
      </c>
      <c r="T154" s="3">
        <f t="shared" si="48"/>
        <v>0</v>
      </c>
      <c r="U154" s="3">
        <f t="shared" si="49"/>
        <v>0</v>
      </c>
      <c r="V154" s="3">
        <f>IFERROR(IF(INDEX(Reimbursement!$L$4:$L$203,MATCH($A154,Reimbursement!$A$4:$A$203,0))="",wNoEsc,IF(INDEX(Reimbursement!$L$4:$L$203,MATCH($A154,Reimbursement!$A$4:$A$203,0))&lt;0.03,wEscLow,wEscGood)),0)</f>
        <v>0</v>
      </c>
      <c r="W154" s="3">
        <f>IFERROR(IF(INDEX('Timely Filing'!$D$4:$D$203,MATCH($A154,'Timely Filing'!$A$4:$A$203,0))&lt;90,wTFShort,IF(INDEX('Timely Filing'!$D$4:$D$203,MATCH($A154,'Timely Filing'!$A$4:$A$203,0))&lt;180,wTFMed,wTFGood)),0)</f>
        <v>0</v>
      </c>
      <c r="X154" s="3">
        <f>IFERROR(IF(INDEX('Timely Filing'!$E$4:$E$203,MATCH($A154,'Timely Filing'!$A$4:$A$203,0))&gt;45,wPaySlow,IF(INDEX('Timely Filing'!$E$4:$E$203,MATCH($A154,'Timely Filing'!$A$4:$A$203,0))&gt;30,wPayMed,wPayGood)),0)</f>
        <v>0</v>
      </c>
      <c r="Y154" s="3">
        <f>IFERROR(IF(INDEX('Timely Filing'!$H$4:$H$203,MATCH($A154,'Timely Filing'!$A$4:$A$203,0))&gt;24,wRecLong,IF(INDEX('Timely Filing'!$H$4:$H$203,MATCH($A154,'Timely Filing'!$A$4:$A$203,0))&gt;12,wRecMed,wRecGood)),0)</f>
        <v>0</v>
      </c>
      <c r="Z154" s="3">
        <f>IFERROR(IF(INDEX('Auth &amp; Admin'!$B$4:$B$203,MATCH($A154,'Auth &amp; Admin'!$A$4:$A$203,0))="Y",wAuth,0),0)</f>
        <v>0</v>
      </c>
      <c r="AA154" s="3">
        <f>IFERROR(IF(INDEX('Auth &amp; Admin'!$G$4:$G$203,MATCH($A154,'Auth &amp; Admin'!$A$4:$A$203,0))="Increasing",wDenInc,IF(INDEX('Auth &amp; Admin'!$G$4:$G$203,MATCH($A154,'Auth &amp; Admin'!$A$4:$A$203,0))="Stable",wDenStable,IF(INDEX('Auth &amp; Admin'!$G$4:$G$203,MATCH($A154,'Auth &amp; Admin'!$A$4:$A$203,0))="Decreasing",wDenDec,0))),0)</f>
        <v>0</v>
      </c>
      <c r="AB154" s="3">
        <f>IFERROR(IF(INDEX(Reimbursement!$J$4:$J$203,MATCH($A154,Reimbursement!$A$4:$A$203,0))="",0,IF(INDEX(Reimbursement!$J$4:$J$203,MATCH($A154,Reimbursement!$A$4:$A$203,0))&lt;1,wJLow,IF(INDEX(Reimbursement!$J$4:$J$203,MATCH($A154,Reimbursement!$A$4:$A$203,0))&lt;1.1,wJMed,wJGood))),0)</f>
        <v>0</v>
      </c>
    </row>
    <row r="155" spans="1:28">
      <c r="A155" s="3" t="str">
        <f t="shared" si="40"/>
        <v/>
      </c>
      <c r="B155" s="10"/>
      <c r="C155" s="10"/>
      <c r="D155" s="11"/>
      <c r="E155" s="11"/>
      <c r="F155" s="12" t="str">
        <f t="shared" si="41"/>
        <v/>
      </c>
      <c r="G155" s="10"/>
      <c r="H155" s="10"/>
      <c r="I155" s="9" t="str">
        <f t="shared" si="42"/>
        <v/>
      </c>
      <c r="J155" s="7" t="str">
        <f t="shared" ca="1" si="43"/>
        <v/>
      </c>
      <c r="K155" s="3" t="str">
        <f t="shared" ca="1" si="44"/>
        <v/>
      </c>
      <c r="L155" s="13"/>
      <c r="M155" s="10"/>
      <c r="N155" s="11"/>
      <c r="O155" s="11"/>
      <c r="P155" s="7" t="str">
        <f t="shared" si="45"/>
        <v/>
      </c>
      <c r="Q155" s="3" t="str">
        <f t="shared" si="46"/>
        <v/>
      </c>
      <c r="R155" s="10"/>
      <c r="S155" s="3">
        <f t="shared" si="47"/>
        <v>0</v>
      </c>
      <c r="T155" s="3">
        <f t="shared" si="48"/>
        <v>0</v>
      </c>
      <c r="U155" s="3">
        <f t="shared" si="49"/>
        <v>0</v>
      </c>
      <c r="V155" s="3">
        <f>IFERROR(IF(INDEX(Reimbursement!$L$4:$L$203,MATCH($A155,Reimbursement!$A$4:$A$203,0))="",wNoEsc,IF(INDEX(Reimbursement!$L$4:$L$203,MATCH($A155,Reimbursement!$A$4:$A$203,0))&lt;0.03,wEscLow,wEscGood)),0)</f>
        <v>0</v>
      </c>
      <c r="W155" s="3">
        <f>IFERROR(IF(INDEX('Timely Filing'!$D$4:$D$203,MATCH($A155,'Timely Filing'!$A$4:$A$203,0))&lt;90,wTFShort,IF(INDEX('Timely Filing'!$D$4:$D$203,MATCH($A155,'Timely Filing'!$A$4:$A$203,0))&lt;180,wTFMed,wTFGood)),0)</f>
        <v>0</v>
      </c>
      <c r="X155" s="3">
        <f>IFERROR(IF(INDEX('Timely Filing'!$E$4:$E$203,MATCH($A155,'Timely Filing'!$A$4:$A$203,0))&gt;45,wPaySlow,IF(INDEX('Timely Filing'!$E$4:$E$203,MATCH($A155,'Timely Filing'!$A$4:$A$203,0))&gt;30,wPayMed,wPayGood)),0)</f>
        <v>0</v>
      </c>
      <c r="Y155" s="3">
        <f>IFERROR(IF(INDEX('Timely Filing'!$H$4:$H$203,MATCH($A155,'Timely Filing'!$A$4:$A$203,0))&gt;24,wRecLong,IF(INDEX('Timely Filing'!$H$4:$H$203,MATCH($A155,'Timely Filing'!$A$4:$A$203,0))&gt;12,wRecMed,wRecGood)),0)</f>
        <v>0</v>
      </c>
      <c r="Z155" s="3">
        <f>IFERROR(IF(INDEX('Auth &amp; Admin'!$B$4:$B$203,MATCH($A155,'Auth &amp; Admin'!$A$4:$A$203,0))="Y",wAuth,0),0)</f>
        <v>0</v>
      </c>
      <c r="AA155" s="3">
        <f>IFERROR(IF(INDEX('Auth &amp; Admin'!$G$4:$G$203,MATCH($A155,'Auth &amp; Admin'!$A$4:$A$203,0))="Increasing",wDenInc,IF(INDEX('Auth &amp; Admin'!$G$4:$G$203,MATCH($A155,'Auth &amp; Admin'!$A$4:$A$203,0))="Stable",wDenStable,IF(INDEX('Auth &amp; Admin'!$G$4:$G$203,MATCH($A155,'Auth &amp; Admin'!$A$4:$A$203,0))="Decreasing",wDenDec,0))),0)</f>
        <v>0</v>
      </c>
      <c r="AB155" s="3">
        <f>IFERROR(IF(INDEX(Reimbursement!$J$4:$J$203,MATCH($A155,Reimbursement!$A$4:$A$203,0))="",0,IF(INDEX(Reimbursement!$J$4:$J$203,MATCH($A155,Reimbursement!$A$4:$A$203,0))&lt;1,wJLow,IF(INDEX(Reimbursement!$J$4:$J$203,MATCH($A155,Reimbursement!$A$4:$A$203,0))&lt;1.1,wJMed,wJGood))),0)</f>
        <v>0</v>
      </c>
    </row>
    <row r="156" spans="1:28">
      <c r="A156" s="3" t="str">
        <f t="shared" si="40"/>
        <v/>
      </c>
      <c r="B156" s="10"/>
      <c r="C156" s="10"/>
      <c r="D156" s="11"/>
      <c r="E156" s="11"/>
      <c r="F156" s="12" t="str">
        <f t="shared" si="41"/>
        <v/>
      </c>
      <c r="G156" s="10"/>
      <c r="H156" s="10"/>
      <c r="I156" s="9" t="str">
        <f t="shared" si="42"/>
        <v/>
      </c>
      <c r="J156" s="7" t="str">
        <f t="shared" ca="1" si="43"/>
        <v/>
      </c>
      <c r="K156" s="3" t="str">
        <f t="shared" ca="1" si="44"/>
        <v/>
      </c>
      <c r="L156" s="13"/>
      <c r="M156" s="10"/>
      <c r="N156" s="11"/>
      <c r="O156" s="11"/>
      <c r="P156" s="7" t="str">
        <f t="shared" si="45"/>
        <v/>
      </c>
      <c r="Q156" s="3" t="str">
        <f t="shared" si="46"/>
        <v/>
      </c>
      <c r="R156" s="10"/>
      <c r="S156" s="3">
        <f t="shared" si="47"/>
        <v>0</v>
      </c>
      <c r="T156" s="3">
        <f t="shared" si="48"/>
        <v>0</v>
      </c>
      <c r="U156" s="3">
        <f t="shared" si="49"/>
        <v>0</v>
      </c>
      <c r="V156" s="3">
        <f>IFERROR(IF(INDEX(Reimbursement!$L$4:$L$203,MATCH($A156,Reimbursement!$A$4:$A$203,0))="",wNoEsc,IF(INDEX(Reimbursement!$L$4:$L$203,MATCH($A156,Reimbursement!$A$4:$A$203,0))&lt;0.03,wEscLow,wEscGood)),0)</f>
        <v>0</v>
      </c>
      <c r="W156" s="3">
        <f>IFERROR(IF(INDEX('Timely Filing'!$D$4:$D$203,MATCH($A156,'Timely Filing'!$A$4:$A$203,0))&lt;90,wTFShort,IF(INDEX('Timely Filing'!$D$4:$D$203,MATCH($A156,'Timely Filing'!$A$4:$A$203,0))&lt;180,wTFMed,wTFGood)),0)</f>
        <v>0</v>
      </c>
      <c r="X156" s="3">
        <f>IFERROR(IF(INDEX('Timely Filing'!$E$4:$E$203,MATCH($A156,'Timely Filing'!$A$4:$A$203,0))&gt;45,wPaySlow,IF(INDEX('Timely Filing'!$E$4:$E$203,MATCH($A156,'Timely Filing'!$A$4:$A$203,0))&gt;30,wPayMed,wPayGood)),0)</f>
        <v>0</v>
      </c>
      <c r="Y156" s="3">
        <f>IFERROR(IF(INDEX('Timely Filing'!$H$4:$H$203,MATCH($A156,'Timely Filing'!$A$4:$A$203,0))&gt;24,wRecLong,IF(INDEX('Timely Filing'!$H$4:$H$203,MATCH($A156,'Timely Filing'!$A$4:$A$203,0))&gt;12,wRecMed,wRecGood)),0)</f>
        <v>0</v>
      </c>
      <c r="Z156" s="3">
        <f>IFERROR(IF(INDEX('Auth &amp; Admin'!$B$4:$B$203,MATCH($A156,'Auth &amp; Admin'!$A$4:$A$203,0))="Y",wAuth,0),0)</f>
        <v>0</v>
      </c>
      <c r="AA156" s="3">
        <f>IFERROR(IF(INDEX('Auth &amp; Admin'!$G$4:$G$203,MATCH($A156,'Auth &amp; Admin'!$A$4:$A$203,0))="Increasing",wDenInc,IF(INDEX('Auth &amp; Admin'!$G$4:$G$203,MATCH($A156,'Auth &amp; Admin'!$A$4:$A$203,0))="Stable",wDenStable,IF(INDEX('Auth &amp; Admin'!$G$4:$G$203,MATCH($A156,'Auth &amp; Admin'!$A$4:$A$203,0))="Decreasing",wDenDec,0))),0)</f>
        <v>0</v>
      </c>
      <c r="AB156" s="3">
        <f>IFERROR(IF(INDEX(Reimbursement!$J$4:$J$203,MATCH($A156,Reimbursement!$A$4:$A$203,0))="",0,IF(INDEX(Reimbursement!$J$4:$J$203,MATCH($A156,Reimbursement!$A$4:$A$203,0))&lt;1,wJLow,IF(INDEX(Reimbursement!$J$4:$J$203,MATCH($A156,Reimbursement!$A$4:$A$203,0))&lt;1.1,wJMed,wJGood))),0)</f>
        <v>0</v>
      </c>
    </row>
    <row r="157" spans="1:28">
      <c r="A157" s="3" t="str">
        <f t="shared" si="40"/>
        <v/>
      </c>
      <c r="B157" s="10"/>
      <c r="C157" s="10"/>
      <c r="D157" s="11"/>
      <c r="E157" s="11"/>
      <c r="F157" s="12" t="str">
        <f t="shared" si="41"/>
        <v/>
      </c>
      <c r="G157" s="10"/>
      <c r="H157" s="10"/>
      <c r="I157" s="9" t="str">
        <f t="shared" si="42"/>
        <v/>
      </c>
      <c r="J157" s="7" t="str">
        <f t="shared" ca="1" si="43"/>
        <v/>
      </c>
      <c r="K157" s="3" t="str">
        <f t="shared" ca="1" si="44"/>
        <v/>
      </c>
      <c r="L157" s="13"/>
      <c r="M157" s="10"/>
      <c r="N157" s="11"/>
      <c r="O157" s="11"/>
      <c r="P157" s="7" t="str">
        <f t="shared" si="45"/>
        <v/>
      </c>
      <c r="Q157" s="3" t="str">
        <f t="shared" si="46"/>
        <v/>
      </c>
      <c r="R157" s="10"/>
      <c r="S157" s="3">
        <f t="shared" si="47"/>
        <v>0</v>
      </c>
      <c r="T157" s="3">
        <f t="shared" si="48"/>
        <v>0</v>
      </c>
      <c r="U157" s="3">
        <f t="shared" si="49"/>
        <v>0</v>
      </c>
      <c r="V157" s="3">
        <f>IFERROR(IF(INDEX(Reimbursement!$L$4:$L$203,MATCH($A157,Reimbursement!$A$4:$A$203,0))="",wNoEsc,IF(INDEX(Reimbursement!$L$4:$L$203,MATCH($A157,Reimbursement!$A$4:$A$203,0))&lt;0.03,wEscLow,wEscGood)),0)</f>
        <v>0</v>
      </c>
      <c r="W157" s="3">
        <f>IFERROR(IF(INDEX('Timely Filing'!$D$4:$D$203,MATCH($A157,'Timely Filing'!$A$4:$A$203,0))&lt;90,wTFShort,IF(INDEX('Timely Filing'!$D$4:$D$203,MATCH($A157,'Timely Filing'!$A$4:$A$203,0))&lt;180,wTFMed,wTFGood)),0)</f>
        <v>0</v>
      </c>
      <c r="X157" s="3">
        <f>IFERROR(IF(INDEX('Timely Filing'!$E$4:$E$203,MATCH($A157,'Timely Filing'!$A$4:$A$203,0))&gt;45,wPaySlow,IF(INDEX('Timely Filing'!$E$4:$E$203,MATCH($A157,'Timely Filing'!$A$4:$A$203,0))&gt;30,wPayMed,wPayGood)),0)</f>
        <v>0</v>
      </c>
      <c r="Y157" s="3">
        <f>IFERROR(IF(INDEX('Timely Filing'!$H$4:$H$203,MATCH($A157,'Timely Filing'!$A$4:$A$203,0))&gt;24,wRecLong,IF(INDEX('Timely Filing'!$H$4:$H$203,MATCH($A157,'Timely Filing'!$A$4:$A$203,0))&gt;12,wRecMed,wRecGood)),0)</f>
        <v>0</v>
      </c>
      <c r="Z157" s="3">
        <f>IFERROR(IF(INDEX('Auth &amp; Admin'!$B$4:$B$203,MATCH($A157,'Auth &amp; Admin'!$A$4:$A$203,0))="Y",wAuth,0),0)</f>
        <v>0</v>
      </c>
      <c r="AA157" s="3">
        <f>IFERROR(IF(INDEX('Auth &amp; Admin'!$G$4:$G$203,MATCH($A157,'Auth &amp; Admin'!$A$4:$A$203,0))="Increasing",wDenInc,IF(INDEX('Auth &amp; Admin'!$G$4:$G$203,MATCH($A157,'Auth &amp; Admin'!$A$4:$A$203,0))="Stable",wDenStable,IF(INDEX('Auth &amp; Admin'!$G$4:$G$203,MATCH($A157,'Auth &amp; Admin'!$A$4:$A$203,0))="Decreasing",wDenDec,0))),0)</f>
        <v>0</v>
      </c>
      <c r="AB157" s="3">
        <f>IFERROR(IF(INDEX(Reimbursement!$J$4:$J$203,MATCH($A157,Reimbursement!$A$4:$A$203,0))="",0,IF(INDEX(Reimbursement!$J$4:$J$203,MATCH($A157,Reimbursement!$A$4:$A$203,0))&lt;1,wJLow,IF(INDEX(Reimbursement!$J$4:$J$203,MATCH($A157,Reimbursement!$A$4:$A$203,0))&lt;1.1,wJMed,wJGood))),0)</f>
        <v>0</v>
      </c>
    </row>
    <row r="158" spans="1:28">
      <c r="A158" s="3" t="str">
        <f t="shared" si="40"/>
        <v/>
      </c>
      <c r="B158" s="10"/>
      <c r="C158" s="10"/>
      <c r="D158" s="11"/>
      <c r="E158" s="11"/>
      <c r="F158" s="12" t="str">
        <f t="shared" si="41"/>
        <v/>
      </c>
      <c r="G158" s="10"/>
      <c r="H158" s="10"/>
      <c r="I158" s="9" t="str">
        <f t="shared" si="42"/>
        <v/>
      </c>
      <c r="J158" s="7" t="str">
        <f t="shared" ca="1" si="43"/>
        <v/>
      </c>
      <c r="K158" s="3" t="str">
        <f t="shared" ca="1" si="44"/>
        <v/>
      </c>
      <c r="L158" s="13"/>
      <c r="M158" s="10"/>
      <c r="N158" s="11"/>
      <c r="O158" s="11"/>
      <c r="P158" s="7" t="str">
        <f t="shared" si="45"/>
        <v/>
      </c>
      <c r="Q158" s="3" t="str">
        <f t="shared" si="46"/>
        <v/>
      </c>
      <c r="R158" s="10"/>
      <c r="S158" s="3">
        <f t="shared" si="47"/>
        <v>0</v>
      </c>
      <c r="T158" s="3">
        <f t="shared" si="48"/>
        <v>0</v>
      </c>
      <c r="U158" s="3">
        <f t="shared" si="49"/>
        <v>0</v>
      </c>
      <c r="V158" s="3">
        <f>IFERROR(IF(INDEX(Reimbursement!$L$4:$L$203,MATCH($A158,Reimbursement!$A$4:$A$203,0))="",wNoEsc,IF(INDEX(Reimbursement!$L$4:$L$203,MATCH($A158,Reimbursement!$A$4:$A$203,0))&lt;0.03,wEscLow,wEscGood)),0)</f>
        <v>0</v>
      </c>
      <c r="W158" s="3">
        <f>IFERROR(IF(INDEX('Timely Filing'!$D$4:$D$203,MATCH($A158,'Timely Filing'!$A$4:$A$203,0))&lt;90,wTFShort,IF(INDEX('Timely Filing'!$D$4:$D$203,MATCH($A158,'Timely Filing'!$A$4:$A$203,0))&lt;180,wTFMed,wTFGood)),0)</f>
        <v>0</v>
      </c>
      <c r="X158" s="3">
        <f>IFERROR(IF(INDEX('Timely Filing'!$E$4:$E$203,MATCH($A158,'Timely Filing'!$A$4:$A$203,0))&gt;45,wPaySlow,IF(INDEX('Timely Filing'!$E$4:$E$203,MATCH($A158,'Timely Filing'!$A$4:$A$203,0))&gt;30,wPayMed,wPayGood)),0)</f>
        <v>0</v>
      </c>
      <c r="Y158" s="3">
        <f>IFERROR(IF(INDEX('Timely Filing'!$H$4:$H$203,MATCH($A158,'Timely Filing'!$A$4:$A$203,0))&gt;24,wRecLong,IF(INDEX('Timely Filing'!$H$4:$H$203,MATCH($A158,'Timely Filing'!$A$4:$A$203,0))&gt;12,wRecMed,wRecGood)),0)</f>
        <v>0</v>
      </c>
      <c r="Z158" s="3">
        <f>IFERROR(IF(INDEX('Auth &amp; Admin'!$B$4:$B$203,MATCH($A158,'Auth &amp; Admin'!$A$4:$A$203,0))="Y",wAuth,0),0)</f>
        <v>0</v>
      </c>
      <c r="AA158" s="3">
        <f>IFERROR(IF(INDEX('Auth &amp; Admin'!$G$4:$G$203,MATCH($A158,'Auth &amp; Admin'!$A$4:$A$203,0))="Increasing",wDenInc,IF(INDEX('Auth &amp; Admin'!$G$4:$G$203,MATCH($A158,'Auth &amp; Admin'!$A$4:$A$203,0))="Stable",wDenStable,IF(INDEX('Auth &amp; Admin'!$G$4:$G$203,MATCH($A158,'Auth &amp; Admin'!$A$4:$A$203,0))="Decreasing",wDenDec,0))),0)</f>
        <v>0</v>
      </c>
      <c r="AB158" s="3">
        <f>IFERROR(IF(INDEX(Reimbursement!$J$4:$J$203,MATCH($A158,Reimbursement!$A$4:$A$203,0))="",0,IF(INDEX(Reimbursement!$J$4:$J$203,MATCH($A158,Reimbursement!$A$4:$A$203,0))&lt;1,wJLow,IF(INDEX(Reimbursement!$J$4:$J$203,MATCH($A158,Reimbursement!$A$4:$A$203,0))&lt;1.1,wJMed,wJGood))),0)</f>
        <v>0</v>
      </c>
    </row>
    <row r="159" spans="1:28">
      <c r="A159" s="3" t="str">
        <f t="shared" si="40"/>
        <v/>
      </c>
      <c r="B159" s="10"/>
      <c r="C159" s="10"/>
      <c r="D159" s="11"/>
      <c r="E159" s="11"/>
      <c r="F159" s="12" t="str">
        <f t="shared" si="41"/>
        <v/>
      </c>
      <c r="G159" s="10"/>
      <c r="H159" s="10"/>
      <c r="I159" s="9" t="str">
        <f t="shared" si="42"/>
        <v/>
      </c>
      <c r="J159" s="7" t="str">
        <f t="shared" ca="1" si="43"/>
        <v/>
      </c>
      <c r="K159" s="3" t="str">
        <f t="shared" ca="1" si="44"/>
        <v/>
      </c>
      <c r="L159" s="13"/>
      <c r="M159" s="10"/>
      <c r="N159" s="11"/>
      <c r="O159" s="11"/>
      <c r="P159" s="7" t="str">
        <f t="shared" si="45"/>
        <v/>
      </c>
      <c r="Q159" s="3" t="str">
        <f t="shared" si="46"/>
        <v/>
      </c>
      <c r="R159" s="10"/>
      <c r="S159" s="3">
        <f t="shared" si="47"/>
        <v>0</v>
      </c>
      <c r="T159" s="3">
        <f t="shared" si="48"/>
        <v>0</v>
      </c>
      <c r="U159" s="3">
        <f t="shared" si="49"/>
        <v>0</v>
      </c>
      <c r="V159" s="3">
        <f>IFERROR(IF(INDEX(Reimbursement!$L$4:$L$203,MATCH($A159,Reimbursement!$A$4:$A$203,0))="",wNoEsc,IF(INDEX(Reimbursement!$L$4:$L$203,MATCH($A159,Reimbursement!$A$4:$A$203,0))&lt;0.03,wEscLow,wEscGood)),0)</f>
        <v>0</v>
      </c>
      <c r="W159" s="3">
        <f>IFERROR(IF(INDEX('Timely Filing'!$D$4:$D$203,MATCH($A159,'Timely Filing'!$A$4:$A$203,0))&lt;90,wTFShort,IF(INDEX('Timely Filing'!$D$4:$D$203,MATCH($A159,'Timely Filing'!$A$4:$A$203,0))&lt;180,wTFMed,wTFGood)),0)</f>
        <v>0</v>
      </c>
      <c r="X159" s="3">
        <f>IFERROR(IF(INDEX('Timely Filing'!$E$4:$E$203,MATCH($A159,'Timely Filing'!$A$4:$A$203,0))&gt;45,wPaySlow,IF(INDEX('Timely Filing'!$E$4:$E$203,MATCH($A159,'Timely Filing'!$A$4:$A$203,0))&gt;30,wPayMed,wPayGood)),0)</f>
        <v>0</v>
      </c>
      <c r="Y159" s="3">
        <f>IFERROR(IF(INDEX('Timely Filing'!$H$4:$H$203,MATCH($A159,'Timely Filing'!$A$4:$A$203,0))&gt;24,wRecLong,IF(INDEX('Timely Filing'!$H$4:$H$203,MATCH($A159,'Timely Filing'!$A$4:$A$203,0))&gt;12,wRecMed,wRecGood)),0)</f>
        <v>0</v>
      </c>
      <c r="Z159" s="3">
        <f>IFERROR(IF(INDEX('Auth &amp; Admin'!$B$4:$B$203,MATCH($A159,'Auth &amp; Admin'!$A$4:$A$203,0))="Y",wAuth,0),0)</f>
        <v>0</v>
      </c>
      <c r="AA159" s="3">
        <f>IFERROR(IF(INDEX('Auth &amp; Admin'!$G$4:$G$203,MATCH($A159,'Auth &amp; Admin'!$A$4:$A$203,0))="Increasing",wDenInc,IF(INDEX('Auth &amp; Admin'!$G$4:$G$203,MATCH($A159,'Auth &amp; Admin'!$A$4:$A$203,0))="Stable",wDenStable,IF(INDEX('Auth &amp; Admin'!$G$4:$G$203,MATCH($A159,'Auth &amp; Admin'!$A$4:$A$203,0))="Decreasing",wDenDec,0))),0)</f>
        <v>0</v>
      </c>
      <c r="AB159" s="3">
        <f>IFERROR(IF(INDEX(Reimbursement!$J$4:$J$203,MATCH($A159,Reimbursement!$A$4:$A$203,0))="",0,IF(INDEX(Reimbursement!$J$4:$J$203,MATCH($A159,Reimbursement!$A$4:$A$203,0))&lt;1,wJLow,IF(INDEX(Reimbursement!$J$4:$J$203,MATCH($A159,Reimbursement!$A$4:$A$203,0))&lt;1.1,wJMed,wJGood))),0)</f>
        <v>0</v>
      </c>
    </row>
    <row r="160" spans="1:28">
      <c r="A160" s="3" t="str">
        <f t="shared" si="40"/>
        <v/>
      </c>
      <c r="B160" s="10"/>
      <c r="C160" s="10"/>
      <c r="D160" s="11"/>
      <c r="E160" s="11"/>
      <c r="F160" s="12" t="str">
        <f t="shared" si="41"/>
        <v/>
      </c>
      <c r="G160" s="10"/>
      <c r="H160" s="10"/>
      <c r="I160" s="9" t="str">
        <f t="shared" si="42"/>
        <v/>
      </c>
      <c r="J160" s="7" t="str">
        <f t="shared" ca="1" si="43"/>
        <v/>
      </c>
      <c r="K160" s="3" t="str">
        <f t="shared" ca="1" si="44"/>
        <v/>
      </c>
      <c r="L160" s="13"/>
      <c r="M160" s="10"/>
      <c r="N160" s="11"/>
      <c r="O160" s="11"/>
      <c r="P160" s="7" t="str">
        <f t="shared" si="45"/>
        <v/>
      </c>
      <c r="Q160" s="3" t="str">
        <f t="shared" si="46"/>
        <v/>
      </c>
      <c r="R160" s="10"/>
      <c r="S160" s="3">
        <f t="shared" si="47"/>
        <v>0</v>
      </c>
      <c r="T160" s="3">
        <f t="shared" si="48"/>
        <v>0</v>
      </c>
      <c r="U160" s="3">
        <f t="shared" si="49"/>
        <v>0</v>
      </c>
      <c r="V160" s="3">
        <f>IFERROR(IF(INDEX(Reimbursement!$L$4:$L$203,MATCH($A160,Reimbursement!$A$4:$A$203,0))="",wNoEsc,IF(INDEX(Reimbursement!$L$4:$L$203,MATCH($A160,Reimbursement!$A$4:$A$203,0))&lt;0.03,wEscLow,wEscGood)),0)</f>
        <v>0</v>
      </c>
      <c r="W160" s="3">
        <f>IFERROR(IF(INDEX('Timely Filing'!$D$4:$D$203,MATCH($A160,'Timely Filing'!$A$4:$A$203,0))&lt;90,wTFShort,IF(INDEX('Timely Filing'!$D$4:$D$203,MATCH($A160,'Timely Filing'!$A$4:$A$203,0))&lt;180,wTFMed,wTFGood)),0)</f>
        <v>0</v>
      </c>
      <c r="X160" s="3">
        <f>IFERROR(IF(INDEX('Timely Filing'!$E$4:$E$203,MATCH($A160,'Timely Filing'!$A$4:$A$203,0))&gt;45,wPaySlow,IF(INDEX('Timely Filing'!$E$4:$E$203,MATCH($A160,'Timely Filing'!$A$4:$A$203,0))&gt;30,wPayMed,wPayGood)),0)</f>
        <v>0</v>
      </c>
      <c r="Y160" s="3">
        <f>IFERROR(IF(INDEX('Timely Filing'!$H$4:$H$203,MATCH($A160,'Timely Filing'!$A$4:$A$203,0))&gt;24,wRecLong,IF(INDEX('Timely Filing'!$H$4:$H$203,MATCH($A160,'Timely Filing'!$A$4:$A$203,0))&gt;12,wRecMed,wRecGood)),0)</f>
        <v>0</v>
      </c>
      <c r="Z160" s="3">
        <f>IFERROR(IF(INDEX('Auth &amp; Admin'!$B$4:$B$203,MATCH($A160,'Auth &amp; Admin'!$A$4:$A$203,0))="Y",wAuth,0),0)</f>
        <v>0</v>
      </c>
      <c r="AA160" s="3">
        <f>IFERROR(IF(INDEX('Auth &amp; Admin'!$G$4:$G$203,MATCH($A160,'Auth &amp; Admin'!$A$4:$A$203,0))="Increasing",wDenInc,IF(INDEX('Auth &amp; Admin'!$G$4:$G$203,MATCH($A160,'Auth &amp; Admin'!$A$4:$A$203,0))="Stable",wDenStable,IF(INDEX('Auth &amp; Admin'!$G$4:$G$203,MATCH($A160,'Auth &amp; Admin'!$A$4:$A$203,0))="Decreasing",wDenDec,0))),0)</f>
        <v>0</v>
      </c>
      <c r="AB160" s="3">
        <f>IFERROR(IF(INDEX(Reimbursement!$J$4:$J$203,MATCH($A160,Reimbursement!$A$4:$A$203,0))="",0,IF(INDEX(Reimbursement!$J$4:$J$203,MATCH($A160,Reimbursement!$A$4:$A$203,0))&lt;1,wJLow,IF(INDEX(Reimbursement!$J$4:$J$203,MATCH($A160,Reimbursement!$A$4:$A$203,0))&lt;1.1,wJMed,wJGood))),0)</f>
        <v>0</v>
      </c>
    </row>
    <row r="161" spans="1:28">
      <c r="A161" s="3" t="str">
        <f t="shared" si="40"/>
        <v/>
      </c>
      <c r="B161" s="10"/>
      <c r="C161" s="10"/>
      <c r="D161" s="11"/>
      <c r="E161" s="11"/>
      <c r="F161" s="12" t="str">
        <f t="shared" si="41"/>
        <v/>
      </c>
      <c r="G161" s="10"/>
      <c r="H161" s="10"/>
      <c r="I161" s="9" t="str">
        <f t="shared" si="42"/>
        <v/>
      </c>
      <c r="J161" s="7" t="str">
        <f t="shared" ca="1" si="43"/>
        <v/>
      </c>
      <c r="K161" s="3" t="str">
        <f t="shared" ca="1" si="44"/>
        <v/>
      </c>
      <c r="L161" s="13"/>
      <c r="M161" s="10"/>
      <c r="N161" s="11"/>
      <c r="O161" s="11"/>
      <c r="P161" s="7" t="str">
        <f t="shared" si="45"/>
        <v/>
      </c>
      <c r="Q161" s="3" t="str">
        <f t="shared" si="46"/>
        <v/>
      </c>
      <c r="R161" s="10"/>
      <c r="S161" s="3">
        <f t="shared" si="47"/>
        <v>0</v>
      </c>
      <c r="T161" s="3">
        <f t="shared" si="48"/>
        <v>0</v>
      </c>
      <c r="U161" s="3">
        <f t="shared" si="49"/>
        <v>0</v>
      </c>
      <c r="V161" s="3">
        <f>IFERROR(IF(INDEX(Reimbursement!$L$4:$L$203,MATCH($A161,Reimbursement!$A$4:$A$203,0))="",wNoEsc,IF(INDEX(Reimbursement!$L$4:$L$203,MATCH($A161,Reimbursement!$A$4:$A$203,0))&lt;0.03,wEscLow,wEscGood)),0)</f>
        <v>0</v>
      </c>
      <c r="W161" s="3">
        <f>IFERROR(IF(INDEX('Timely Filing'!$D$4:$D$203,MATCH($A161,'Timely Filing'!$A$4:$A$203,0))&lt;90,wTFShort,IF(INDEX('Timely Filing'!$D$4:$D$203,MATCH($A161,'Timely Filing'!$A$4:$A$203,0))&lt;180,wTFMed,wTFGood)),0)</f>
        <v>0</v>
      </c>
      <c r="X161" s="3">
        <f>IFERROR(IF(INDEX('Timely Filing'!$E$4:$E$203,MATCH($A161,'Timely Filing'!$A$4:$A$203,0))&gt;45,wPaySlow,IF(INDEX('Timely Filing'!$E$4:$E$203,MATCH($A161,'Timely Filing'!$A$4:$A$203,0))&gt;30,wPayMed,wPayGood)),0)</f>
        <v>0</v>
      </c>
      <c r="Y161" s="3">
        <f>IFERROR(IF(INDEX('Timely Filing'!$H$4:$H$203,MATCH($A161,'Timely Filing'!$A$4:$A$203,0))&gt;24,wRecLong,IF(INDEX('Timely Filing'!$H$4:$H$203,MATCH($A161,'Timely Filing'!$A$4:$A$203,0))&gt;12,wRecMed,wRecGood)),0)</f>
        <v>0</v>
      </c>
      <c r="Z161" s="3">
        <f>IFERROR(IF(INDEX('Auth &amp; Admin'!$B$4:$B$203,MATCH($A161,'Auth &amp; Admin'!$A$4:$A$203,0))="Y",wAuth,0),0)</f>
        <v>0</v>
      </c>
      <c r="AA161" s="3">
        <f>IFERROR(IF(INDEX('Auth &amp; Admin'!$G$4:$G$203,MATCH($A161,'Auth &amp; Admin'!$A$4:$A$203,0))="Increasing",wDenInc,IF(INDEX('Auth &amp; Admin'!$G$4:$G$203,MATCH($A161,'Auth &amp; Admin'!$A$4:$A$203,0))="Stable",wDenStable,IF(INDEX('Auth &amp; Admin'!$G$4:$G$203,MATCH($A161,'Auth &amp; Admin'!$A$4:$A$203,0))="Decreasing",wDenDec,0))),0)</f>
        <v>0</v>
      </c>
      <c r="AB161" s="3">
        <f>IFERROR(IF(INDEX(Reimbursement!$J$4:$J$203,MATCH($A161,Reimbursement!$A$4:$A$203,0))="",0,IF(INDEX(Reimbursement!$J$4:$J$203,MATCH($A161,Reimbursement!$A$4:$A$203,0))&lt;1,wJLow,IF(INDEX(Reimbursement!$J$4:$J$203,MATCH($A161,Reimbursement!$A$4:$A$203,0))&lt;1.1,wJMed,wJGood))),0)</f>
        <v>0</v>
      </c>
    </row>
    <row r="162" spans="1:28">
      <c r="A162" s="3" t="str">
        <f t="shared" si="40"/>
        <v/>
      </c>
      <c r="B162" s="10"/>
      <c r="C162" s="10"/>
      <c r="D162" s="11"/>
      <c r="E162" s="11"/>
      <c r="F162" s="12" t="str">
        <f t="shared" si="41"/>
        <v/>
      </c>
      <c r="G162" s="10"/>
      <c r="H162" s="10"/>
      <c r="I162" s="9" t="str">
        <f t="shared" si="42"/>
        <v/>
      </c>
      <c r="J162" s="7" t="str">
        <f t="shared" ca="1" si="43"/>
        <v/>
      </c>
      <c r="K162" s="3" t="str">
        <f t="shared" ca="1" si="44"/>
        <v/>
      </c>
      <c r="L162" s="13"/>
      <c r="M162" s="10"/>
      <c r="N162" s="11"/>
      <c r="O162" s="11"/>
      <c r="P162" s="7" t="str">
        <f t="shared" si="45"/>
        <v/>
      </c>
      <c r="Q162" s="3" t="str">
        <f t="shared" si="46"/>
        <v/>
      </c>
      <c r="R162" s="10"/>
      <c r="S162" s="3">
        <f t="shared" si="47"/>
        <v>0</v>
      </c>
      <c r="T162" s="3">
        <f t="shared" si="48"/>
        <v>0</v>
      </c>
      <c r="U162" s="3">
        <f t="shared" si="49"/>
        <v>0</v>
      </c>
      <c r="V162" s="3">
        <f>IFERROR(IF(INDEX(Reimbursement!$L$4:$L$203,MATCH($A162,Reimbursement!$A$4:$A$203,0))="",wNoEsc,IF(INDEX(Reimbursement!$L$4:$L$203,MATCH($A162,Reimbursement!$A$4:$A$203,0))&lt;0.03,wEscLow,wEscGood)),0)</f>
        <v>0</v>
      </c>
      <c r="W162" s="3">
        <f>IFERROR(IF(INDEX('Timely Filing'!$D$4:$D$203,MATCH($A162,'Timely Filing'!$A$4:$A$203,0))&lt;90,wTFShort,IF(INDEX('Timely Filing'!$D$4:$D$203,MATCH($A162,'Timely Filing'!$A$4:$A$203,0))&lt;180,wTFMed,wTFGood)),0)</f>
        <v>0</v>
      </c>
      <c r="X162" s="3">
        <f>IFERROR(IF(INDEX('Timely Filing'!$E$4:$E$203,MATCH($A162,'Timely Filing'!$A$4:$A$203,0))&gt;45,wPaySlow,IF(INDEX('Timely Filing'!$E$4:$E$203,MATCH($A162,'Timely Filing'!$A$4:$A$203,0))&gt;30,wPayMed,wPayGood)),0)</f>
        <v>0</v>
      </c>
      <c r="Y162" s="3">
        <f>IFERROR(IF(INDEX('Timely Filing'!$H$4:$H$203,MATCH($A162,'Timely Filing'!$A$4:$A$203,0))&gt;24,wRecLong,IF(INDEX('Timely Filing'!$H$4:$H$203,MATCH($A162,'Timely Filing'!$A$4:$A$203,0))&gt;12,wRecMed,wRecGood)),0)</f>
        <v>0</v>
      </c>
      <c r="Z162" s="3">
        <f>IFERROR(IF(INDEX('Auth &amp; Admin'!$B$4:$B$203,MATCH($A162,'Auth &amp; Admin'!$A$4:$A$203,0))="Y",wAuth,0),0)</f>
        <v>0</v>
      </c>
      <c r="AA162" s="3">
        <f>IFERROR(IF(INDEX('Auth &amp; Admin'!$G$4:$G$203,MATCH($A162,'Auth &amp; Admin'!$A$4:$A$203,0))="Increasing",wDenInc,IF(INDEX('Auth &amp; Admin'!$G$4:$G$203,MATCH($A162,'Auth &amp; Admin'!$A$4:$A$203,0))="Stable",wDenStable,IF(INDEX('Auth &amp; Admin'!$G$4:$G$203,MATCH($A162,'Auth &amp; Admin'!$A$4:$A$203,0))="Decreasing",wDenDec,0))),0)</f>
        <v>0</v>
      </c>
      <c r="AB162" s="3">
        <f>IFERROR(IF(INDEX(Reimbursement!$J$4:$J$203,MATCH($A162,Reimbursement!$A$4:$A$203,0))="",0,IF(INDEX(Reimbursement!$J$4:$J$203,MATCH($A162,Reimbursement!$A$4:$A$203,0))&lt;1,wJLow,IF(INDEX(Reimbursement!$J$4:$J$203,MATCH($A162,Reimbursement!$A$4:$A$203,0))&lt;1.1,wJMed,wJGood))),0)</f>
        <v>0</v>
      </c>
    </row>
    <row r="163" spans="1:28">
      <c r="A163" s="3" t="str">
        <f t="shared" si="40"/>
        <v/>
      </c>
      <c r="B163" s="10"/>
      <c r="C163" s="10"/>
      <c r="D163" s="11"/>
      <c r="E163" s="11"/>
      <c r="F163" s="12" t="str">
        <f t="shared" si="41"/>
        <v/>
      </c>
      <c r="G163" s="10"/>
      <c r="H163" s="10"/>
      <c r="I163" s="9" t="str">
        <f t="shared" si="42"/>
        <v/>
      </c>
      <c r="J163" s="7" t="str">
        <f t="shared" ca="1" si="43"/>
        <v/>
      </c>
      <c r="K163" s="3" t="str">
        <f t="shared" ca="1" si="44"/>
        <v/>
      </c>
      <c r="L163" s="13"/>
      <c r="M163" s="10"/>
      <c r="N163" s="11"/>
      <c r="O163" s="11"/>
      <c r="P163" s="7" t="str">
        <f t="shared" si="45"/>
        <v/>
      </c>
      <c r="Q163" s="3" t="str">
        <f t="shared" si="46"/>
        <v/>
      </c>
      <c r="R163" s="10"/>
      <c r="S163" s="3">
        <f t="shared" si="47"/>
        <v>0</v>
      </c>
      <c r="T163" s="3">
        <f t="shared" si="48"/>
        <v>0</v>
      </c>
      <c r="U163" s="3">
        <f t="shared" si="49"/>
        <v>0</v>
      </c>
      <c r="V163" s="3">
        <f>IFERROR(IF(INDEX(Reimbursement!$L$4:$L$203,MATCH($A163,Reimbursement!$A$4:$A$203,0))="",wNoEsc,IF(INDEX(Reimbursement!$L$4:$L$203,MATCH($A163,Reimbursement!$A$4:$A$203,0))&lt;0.03,wEscLow,wEscGood)),0)</f>
        <v>0</v>
      </c>
      <c r="W163" s="3">
        <f>IFERROR(IF(INDEX('Timely Filing'!$D$4:$D$203,MATCH($A163,'Timely Filing'!$A$4:$A$203,0))&lt;90,wTFShort,IF(INDEX('Timely Filing'!$D$4:$D$203,MATCH($A163,'Timely Filing'!$A$4:$A$203,0))&lt;180,wTFMed,wTFGood)),0)</f>
        <v>0</v>
      </c>
      <c r="X163" s="3">
        <f>IFERROR(IF(INDEX('Timely Filing'!$E$4:$E$203,MATCH($A163,'Timely Filing'!$A$4:$A$203,0))&gt;45,wPaySlow,IF(INDEX('Timely Filing'!$E$4:$E$203,MATCH($A163,'Timely Filing'!$A$4:$A$203,0))&gt;30,wPayMed,wPayGood)),0)</f>
        <v>0</v>
      </c>
      <c r="Y163" s="3">
        <f>IFERROR(IF(INDEX('Timely Filing'!$H$4:$H$203,MATCH($A163,'Timely Filing'!$A$4:$A$203,0))&gt;24,wRecLong,IF(INDEX('Timely Filing'!$H$4:$H$203,MATCH($A163,'Timely Filing'!$A$4:$A$203,0))&gt;12,wRecMed,wRecGood)),0)</f>
        <v>0</v>
      </c>
      <c r="Z163" s="3">
        <f>IFERROR(IF(INDEX('Auth &amp; Admin'!$B$4:$B$203,MATCH($A163,'Auth &amp; Admin'!$A$4:$A$203,0))="Y",wAuth,0),0)</f>
        <v>0</v>
      </c>
      <c r="AA163" s="3">
        <f>IFERROR(IF(INDEX('Auth &amp; Admin'!$G$4:$G$203,MATCH($A163,'Auth &amp; Admin'!$A$4:$A$203,0))="Increasing",wDenInc,IF(INDEX('Auth &amp; Admin'!$G$4:$G$203,MATCH($A163,'Auth &amp; Admin'!$A$4:$A$203,0))="Stable",wDenStable,IF(INDEX('Auth &amp; Admin'!$G$4:$G$203,MATCH($A163,'Auth &amp; Admin'!$A$4:$A$203,0))="Decreasing",wDenDec,0))),0)</f>
        <v>0</v>
      </c>
      <c r="AB163" s="3">
        <f>IFERROR(IF(INDEX(Reimbursement!$J$4:$J$203,MATCH($A163,Reimbursement!$A$4:$A$203,0))="",0,IF(INDEX(Reimbursement!$J$4:$J$203,MATCH($A163,Reimbursement!$A$4:$A$203,0))&lt;1,wJLow,IF(INDEX(Reimbursement!$J$4:$J$203,MATCH($A163,Reimbursement!$A$4:$A$203,0))&lt;1.1,wJMed,wJGood))),0)</f>
        <v>0</v>
      </c>
    </row>
    <row r="164" spans="1:28">
      <c r="A164" s="3" t="str">
        <f t="shared" ref="A164:A195" si="50">IF(B164="","",B164&amp;" - "&amp;C164)</f>
        <v/>
      </c>
      <c r="B164" s="10"/>
      <c r="C164" s="10"/>
      <c r="D164" s="11"/>
      <c r="E164" s="11"/>
      <c r="F164" s="12" t="str">
        <f t="shared" ref="F164:F195" si="51">IF(OR(D164="",E164=""),"",ROUND((E164-D164)/365,1))</f>
        <v/>
      </c>
      <c r="G164" s="10"/>
      <c r="H164" s="10"/>
      <c r="I164" s="9" t="str">
        <f t="shared" ref="I164:I195" si="52">IF(OR(E164="",H164=""),"",E164-H164)</f>
        <v/>
      </c>
      <c r="J164" s="7" t="str">
        <f t="shared" ref="J164:J195" ca="1" si="53">IF(I164="","",I164-TODAY())</f>
        <v/>
      </c>
      <c r="K164" s="3" t="str">
        <f t="shared" ref="K164:K195" ca="1" si="54">IF(J164="","",IF(J164&lt;0,"OVERDUE",IF(J164&lt;=thDueSoon,"DUE ≤30 DAYS",IF(J164&lt;=thDue90,"DUE ≤90 DAYS","OK"))))</f>
        <v/>
      </c>
      <c r="L164" s="13"/>
      <c r="M164" s="10"/>
      <c r="N164" s="11"/>
      <c r="O164" s="11"/>
      <c r="P164" s="7" t="str">
        <f t="shared" ref="P164:P195" si="55">IF(B164="","",SUM(S164:AB164))</f>
        <v/>
      </c>
      <c r="Q164" s="3" t="str">
        <f t="shared" ref="Q164:Q195" si="56">IF(P164="","",IF(P164&gt;=thHigh,"High",IF(P164&gt;=thMed,"Medium","Low")))</f>
        <v/>
      </c>
      <c r="R164" s="10"/>
      <c r="S164" s="3">
        <f t="shared" ref="S164:S195" si="57">IF(M164="Y",wHighRisk,0)</f>
        <v>0</v>
      </c>
      <c r="T164" s="3">
        <f t="shared" ref="T164:T195" si="58">IF(G164="Y",wAutoRenew,0)</f>
        <v>0</v>
      </c>
      <c r="U164" s="3">
        <f t="shared" ref="U164:U195" si="59">IF(H164="",0,IF(H164&gt;=180,wNotice180,IF(H164&gt;=90,wNotice90,wNoticeShort)))</f>
        <v>0</v>
      </c>
      <c r="V164" s="3">
        <f>IFERROR(IF(INDEX(Reimbursement!$L$4:$L$203,MATCH($A164,Reimbursement!$A$4:$A$203,0))="",wNoEsc,IF(INDEX(Reimbursement!$L$4:$L$203,MATCH($A164,Reimbursement!$A$4:$A$203,0))&lt;0.03,wEscLow,wEscGood)),0)</f>
        <v>0</v>
      </c>
      <c r="W164" s="3">
        <f>IFERROR(IF(INDEX('Timely Filing'!$D$4:$D$203,MATCH($A164,'Timely Filing'!$A$4:$A$203,0))&lt;90,wTFShort,IF(INDEX('Timely Filing'!$D$4:$D$203,MATCH($A164,'Timely Filing'!$A$4:$A$203,0))&lt;180,wTFMed,wTFGood)),0)</f>
        <v>0</v>
      </c>
      <c r="X164" s="3">
        <f>IFERROR(IF(INDEX('Timely Filing'!$E$4:$E$203,MATCH($A164,'Timely Filing'!$A$4:$A$203,0))&gt;45,wPaySlow,IF(INDEX('Timely Filing'!$E$4:$E$203,MATCH($A164,'Timely Filing'!$A$4:$A$203,0))&gt;30,wPayMed,wPayGood)),0)</f>
        <v>0</v>
      </c>
      <c r="Y164" s="3">
        <f>IFERROR(IF(INDEX('Timely Filing'!$H$4:$H$203,MATCH($A164,'Timely Filing'!$A$4:$A$203,0))&gt;24,wRecLong,IF(INDEX('Timely Filing'!$H$4:$H$203,MATCH($A164,'Timely Filing'!$A$4:$A$203,0))&gt;12,wRecMed,wRecGood)),0)</f>
        <v>0</v>
      </c>
      <c r="Z164" s="3">
        <f>IFERROR(IF(INDEX('Auth &amp; Admin'!$B$4:$B$203,MATCH($A164,'Auth &amp; Admin'!$A$4:$A$203,0))="Y",wAuth,0),0)</f>
        <v>0</v>
      </c>
      <c r="AA164" s="3">
        <f>IFERROR(IF(INDEX('Auth &amp; Admin'!$G$4:$G$203,MATCH($A164,'Auth &amp; Admin'!$A$4:$A$203,0))="Increasing",wDenInc,IF(INDEX('Auth &amp; Admin'!$G$4:$G$203,MATCH($A164,'Auth &amp; Admin'!$A$4:$A$203,0))="Stable",wDenStable,IF(INDEX('Auth &amp; Admin'!$G$4:$G$203,MATCH($A164,'Auth &amp; Admin'!$A$4:$A$203,0))="Decreasing",wDenDec,0))),0)</f>
        <v>0</v>
      </c>
      <c r="AB164" s="3">
        <f>IFERROR(IF(INDEX(Reimbursement!$J$4:$J$203,MATCH($A164,Reimbursement!$A$4:$A$203,0))="",0,IF(INDEX(Reimbursement!$J$4:$J$203,MATCH($A164,Reimbursement!$A$4:$A$203,0))&lt;1,wJLow,IF(INDEX(Reimbursement!$J$4:$J$203,MATCH($A164,Reimbursement!$A$4:$A$203,0))&lt;1.1,wJMed,wJGood))),0)</f>
        <v>0</v>
      </c>
    </row>
    <row r="165" spans="1:28">
      <c r="A165" s="3" t="str">
        <f t="shared" si="50"/>
        <v/>
      </c>
      <c r="B165" s="10"/>
      <c r="C165" s="10"/>
      <c r="D165" s="11"/>
      <c r="E165" s="11"/>
      <c r="F165" s="12" t="str">
        <f t="shared" si="51"/>
        <v/>
      </c>
      <c r="G165" s="10"/>
      <c r="H165" s="10"/>
      <c r="I165" s="9" t="str">
        <f t="shared" si="52"/>
        <v/>
      </c>
      <c r="J165" s="7" t="str">
        <f t="shared" ca="1" si="53"/>
        <v/>
      </c>
      <c r="K165" s="3" t="str">
        <f t="shared" ca="1" si="54"/>
        <v/>
      </c>
      <c r="L165" s="13"/>
      <c r="M165" s="10"/>
      <c r="N165" s="11"/>
      <c r="O165" s="11"/>
      <c r="P165" s="7" t="str">
        <f t="shared" si="55"/>
        <v/>
      </c>
      <c r="Q165" s="3" t="str">
        <f t="shared" si="56"/>
        <v/>
      </c>
      <c r="R165" s="10"/>
      <c r="S165" s="3">
        <f t="shared" si="57"/>
        <v>0</v>
      </c>
      <c r="T165" s="3">
        <f t="shared" si="58"/>
        <v>0</v>
      </c>
      <c r="U165" s="3">
        <f t="shared" si="59"/>
        <v>0</v>
      </c>
      <c r="V165" s="3">
        <f>IFERROR(IF(INDEX(Reimbursement!$L$4:$L$203,MATCH($A165,Reimbursement!$A$4:$A$203,0))="",wNoEsc,IF(INDEX(Reimbursement!$L$4:$L$203,MATCH($A165,Reimbursement!$A$4:$A$203,0))&lt;0.03,wEscLow,wEscGood)),0)</f>
        <v>0</v>
      </c>
      <c r="W165" s="3">
        <f>IFERROR(IF(INDEX('Timely Filing'!$D$4:$D$203,MATCH($A165,'Timely Filing'!$A$4:$A$203,0))&lt;90,wTFShort,IF(INDEX('Timely Filing'!$D$4:$D$203,MATCH($A165,'Timely Filing'!$A$4:$A$203,0))&lt;180,wTFMed,wTFGood)),0)</f>
        <v>0</v>
      </c>
      <c r="X165" s="3">
        <f>IFERROR(IF(INDEX('Timely Filing'!$E$4:$E$203,MATCH($A165,'Timely Filing'!$A$4:$A$203,0))&gt;45,wPaySlow,IF(INDEX('Timely Filing'!$E$4:$E$203,MATCH($A165,'Timely Filing'!$A$4:$A$203,0))&gt;30,wPayMed,wPayGood)),0)</f>
        <v>0</v>
      </c>
      <c r="Y165" s="3">
        <f>IFERROR(IF(INDEX('Timely Filing'!$H$4:$H$203,MATCH($A165,'Timely Filing'!$A$4:$A$203,0))&gt;24,wRecLong,IF(INDEX('Timely Filing'!$H$4:$H$203,MATCH($A165,'Timely Filing'!$A$4:$A$203,0))&gt;12,wRecMed,wRecGood)),0)</f>
        <v>0</v>
      </c>
      <c r="Z165" s="3">
        <f>IFERROR(IF(INDEX('Auth &amp; Admin'!$B$4:$B$203,MATCH($A165,'Auth &amp; Admin'!$A$4:$A$203,0))="Y",wAuth,0),0)</f>
        <v>0</v>
      </c>
      <c r="AA165" s="3">
        <f>IFERROR(IF(INDEX('Auth &amp; Admin'!$G$4:$G$203,MATCH($A165,'Auth &amp; Admin'!$A$4:$A$203,0))="Increasing",wDenInc,IF(INDEX('Auth &amp; Admin'!$G$4:$G$203,MATCH($A165,'Auth &amp; Admin'!$A$4:$A$203,0))="Stable",wDenStable,IF(INDEX('Auth &amp; Admin'!$G$4:$G$203,MATCH($A165,'Auth &amp; Admin'!$A$4:$A$203,0))="Decreasing",wDenDec,0))),0)</f>
        <v>0</v>
      </c>
      <c r="AB165" s="3">
        <f>IFERROR(IF(INDEX(Reimbursement!$J$4:$J$203,MATCH($A165,Reimbursement!$A$4:$A$203,0))="",0,IF(INDEX(Reimbursement!$J$4:$J$203,MATCH($A165,Reimbursement!$A$4:$A$203,0))&lt;1,wJLow,IF(INDEX(Reimbursement!$J$4:$J$203,MATCH($A165,Reimbursement!$A$4:$A$203,0))&lt;1.1,wJMed,wJGood))),0)</f>
        <v>0</v>
      </c>
    </row>
    <row r="166" spans="1:28">
      <c r="A166" s="3" t="str">
        <f t="shared" si="50"/>
        <v/>
      </c>
      <c r="B166" s="10"/>
      <c r="C166" s="10"/>
      <c r="D166" s="11"/>
      <c r="E166" s="11"/>
      <c r="F166" s="12" t="str">
        <f t="shared" si="51"/>
        <v/>
      </c>
      <c r="G166" s="10"/>
      <c r="H166" s="10"/>
      <c r="I166" s="9" t="str">
        <f t="shared" si="52"/>
        <v/>
      </c>
      <c r="J166" s="7" t="str">
        <f t="shared" ca="1" si="53"/>
        <v/>
      </c>
      <c r="K166" s="3" t="str">
        <f t="shared" ca="1" si="54"/>
        <v/>
      </c>
      <c r="L166" s="13"/>
      <c r="M166" s="10"/>
      <c r="N166" s="11"/>
      <c r="O166" s="11"/>
      <c r="P166" s="7" t="str">
        <f t="shared" si="55"/>
        <v/>
      </c>
      <c r="Q166" s="3" t="str">
        <f t="shared" si="56"/>
        <v/>
      </c>
      <c r="R166" s="10"/>
      <c r="S166" s="3">
        <f t="shared" si="57"/>
        <v>0</v>
      </c>
      <c r="T166" s="3">
        <f t="shared" si="58"/>
        <v>0</v>
      </c>
      <c r="U166" s="3">
        <f t="shared" si="59"/>
        <v>0</v>
      </c>
      <c r="V166" s="3">
        <f>IFERROR(IF(INDEX(Reimbursement!$L$4:$L$203,MATCH($A166,Reimbursement!$A$4:$A$203,0))="",wNoEsc,IF(INDEX(Reimbursement!$L$4:$L$203,MATCH($A166,Reimbursement!$A$4:$A$203,0))&lt;0.03,wEscLow,wEscGood)),0)</f>
        <v>0</v>
      </c>
      <c r="W166" s="3">
        <f>IFERROR(IF(INDEX('Timely Filing'!$D$4:$D$203,MATCH($A166,'Timely Filing'!$A$4:$A$203,0))&lt;90,wTFShort,IF(INDEX('Timely Filing'!$D$4:$D$203,MATCH($A166,'Timely Filing'!$A$4:$A$203,0))&lt;180,wTFMed,wTFGood)),0)</f>
        <v>0</v>
      </c>
      <c r="X166" s="3">
        <f>IFERROR(IF(INDEX('Timely Filing'!$E$4:$E$203,MATCH($A166,'Timely Filing'!$A$4:$A$203,0))&gt;45,wPaySlow,IF(INDEX('Timely Filing'!$E$4:$E$203,MATCH($A166,'Timely Filing'!$A$4:$A$203,0))&gt;30,wPayMed,wPayGood)),0)</f>
        <v>0</v>
      </c>
      <c r="Y166" s="3">
        <f>IFERROR(IF(INDEX('Timely Filing'!$H$4:$H$203,MATCH($A166,'Timely Filing'!$A$4:$A$203,0))&gt;24,wRecLong,IF(INDEX('Timely Filing'!$H$4:$H$203,MATCH($A166,'Timely Filing'!$A$4:$A$203,0))&gt;12,wRecMed,wRecGood)),0)</f>
        <v>0</v>
      </c>
      <c r="Z166" s="3">
        <f>IFERROR(IF(INDEX('Auth &amp; Admin'!$B$4:$B$203,MATCH($A166,'Auth &amp; Admin'!$A$4:$A$203,0))="Y",wAuth,0),0)</f>
        <v>0</v>
      </c>
      <c r="AA166" s="3">
        <f>IFERROR(IF(INDEX('Auth &amp; Admin'!$G$4:$G$203,MATCH($A166,'Auth &amp; Admin'!$A$4:$A$203,0))="Increasing",wDenInc,IF(INDEX('Auth &amp; Admin'!$G$4:$G$203,MATCH($A166,'Auth &amp; Admin'!$A$4:$A$203,0))="Stable",wDenStable,IF(INDEX('Auth &amp; Admin'!$G$4:$G$203,MATCH($A166,'Auth &amp; Admin'!$A$4:$A$203,0))="Decreasing",wDenDec,0))),0)</f>
        <v>0</v>
      </c>
      <c r="AB166" s="3">
        <f>IFERROR(IF(INDEX(Reimbursement!$J$4:$J$203,MATCH($A166,Reimbursement!$A$4:$A$203,0))="",0,IF(INDEX(Reimbursement!$J$4:$J$203,MATCH($A166,Reimbursement!$A$4:$A$203,0))&lt;1,wJLow,IF(INDEX(Reimbursement!$J$4:$J$203,MATCH($A166,Reimbursement!$A$4:$A$203,0))&lt;1.1,wJMed,wJGood))),0)</f>
        <v>0</v>
      </c>
    </row>
    <row r="167" spans="1:28">
      <c r="A167" s="3" t="str">
        <f t="shared" si="50"/>
        <v/>
      </c>
      <c r="B167" s="10"/>
      <c r="C167" s="10"/>
      <c r="D167" s="11"/>
      <c r="E167" s="11"/>
      <c r="F167" s="12" t="str">
        <f t="shared" si="51"/>
        <v/>
      </c>
      <c r="G167" s="10"/>
      <c r="H167" s="10"/>
      <c r="I167" s="9" t="str">
        <f t="shared" si="52"/>
        <v/>
      </c>
      <c r="J167" s="7" t="str">
        <f t="shared" ca="1" si="53"/>
        <v/>
      </c>
      <c r="K167" s="3" t="str">
        <f t="shared" ca="1" si="54"/>
        <v/>
      </c>
      <c r="L167" s="13"/>
      <c r="M167" s="10"/>
      <c r="N167" s="11"/>
      <c r="O167" s="11"/>
      <c r="P167" s="7" t="str">
        <f t="shared" si="55"/>
        <v/>
      </c>
      <c r="Q167" s="3" t="str">
        <f t="shared" si="56"/>
        <v/>
      </c>
      <c r="R167" s="10"/>
      <c r="S167" s="3">
        <f t="shared" si="57"/>
        <v>0</v>
      </c>
      <c r="T167" s="3">
        <f t="shared" si="58"/>
        <v>0</v>
      </c>
      <c r="U167" s="3">
        <f t="shared" si="59"/>
        <v>0</v>
      </c>
      <c r="V167" s="3">
        <f>IFERROR(IF(INDEX(Reimbursement!$L$4:$L$203,MATCH($A167,Reimbursement!$A$4:$A$203,0))="",wNoEsc,IF(INDEX(Reimbursement!$L$4:$L$203,MATCH($A167,Reimbursement!$A$4:$A$203,0))&lt;0.03,wEscLow,wEscGood)),0)</f>
        <v>0</v>
      </c>
      <c r="W167" s="3">
        <f>IFERROR(IF(INDEX('Timely Filing'!$D$4:$D$203,MATCH($A167,'Timely Filing'!$A$4:$A$203,0))&lt;90,wTFShort,IF(INDEX('Timely Filing'!$D$4:$D$203,MATCH($A167,'Timely Filing'!$A$4:$A$203,0))&lt;180,wTFMed,wTFGood)),0)</f>
        <v>0</v>
      </c>
      <c r="X167" s="3">
        <f>IFERROR(IF(INDEX('Timely Filing'!$E$4:$E$203,MATCH($A167,'Timely Filing'!$A$4:$A$203,0))&gt;45,wPaySlow,IF(INDEX('Timely Filing'!$E$4:$E$203,MATCH($A167,'Timely Filing'!$A$4:$A$203,0))&gt;30,wPayMed,wPayGood)),0)</f>
        <v>0</v>
      </c>
      <c r="Y167" s="3">
        <f>IFERROR(IF(INDEX('Timely Filing'!$H$4:$H$203,MATCH($A167,'Timely Filing'!$A$4:$A$203,0))&gt;24,wRecLong,IF(INDEX('Timely Filing'!$H$4:$H$203,MATCH($A167,'Timely Filing'!$A$4:$A$203,0))&gt;12,wRecMed,wRecGood)),0)</f>
        <v>0</v>
      </c>
      <c r="Z167" s="3">
        <f>IFERROR(IF(INDEX('Auth &amp; Admin'!$B$4:$B$203,MATCH($A167,'Auth &amp; Admin'!$A$4:$A$203,0))="Y",wAuth,0),0)</f>
        <v>0</v>
      </c>
      <c r="AA167" s="3">
        <f>IFERROR(IF(INDEX('Auth &amp; Admin'!$G$4:$G$203,MATCH($A167,'Auth &amp; Admin'!$A$4:$A$203,0))="Increasing",wDenInc,IF(INDEX('Auth &amp; Admin'!$G$4:$G$203,MATCH($A167,'Auth &amp; Admin'!$A$4:$A$203,0))="Stable",wDenStable,IF(INDEX('Auth &amp; Admin'!$G$4:$G$203,MATCH($A167,'Auth &amp; Admin'!$A$4:$A$203,0))="Decreasing",wDenDec,0))),0)</f>
        <v>0</v>
      </c>
      <c r="AB167" s="3">
        <f>IFERROR(IF(INDEX(Reimbursement!$J$4:$J$203,MATCH($A167,Reimbursement!$A$4:$A$203,0))="",0,IF(INDEX(Reimbursement!$J$4:$J$203,MATCH($A167,Reimbursement!$A$4:$A$203,0))&lt;1,wJLow,IF(INDEX(Reimbursement!$J$4:$J$203,MATCH($A167,Reimbursement!$A$4:$A$203,0))&lt;1.1,wJMed,wJGood))),0)</f>
        <v>0</v>
      </c>
    </row>
    <row r="168" spans="1:28">
      <c r="A168" s="3" t="str">
        <f t="shared" si="50"/>
        <v/>
      </c>
      <c r="B168" s="10"/>
      <c r="C168" s="10"/>
      <c r="D168" s="11"/>
      <c r="E168" s="11"/>
      <c r="F168" s="12" t="str">
        <f t="shared" si="51"/>
        <v/>
      </c>
      <c r="G168" s="10"/>
      <c r="H168" s="10"/>
      <c r="I168" s="9" t="str">
        <f t="shared" si="52"/>
        <v/>
      </c>
      <c r="J168" s="7" t="str">
        <f t="shared" ca="1" si="53"/>
        <v/>
      </c>
      <c r="K168" s="3" t="str">
        <f t="shared" ca="1" si="54"/>
        <v/>
      </c>
      <c r="L168" s="13"/>
      <c r="M168" s="10"/>
      <c r="N168" s="11"/>
      <c r="O168" s="11"/>
      <c r="P168" s="7" t="str">
        <f t="shared" si="55"/>
        <v/>
      </c>
      <c r="Q168" s="3" t="str">
        <f t="shared" si="56"/>
        <v/>
      </c>
      <c r="R168" s="10"/>
      <c r="S168" s="3">
        <f t="shared" si="57"/>
        <v>0</v>
      </c>
      <c r="T168" s="3">
        <f t="shared" si="58"/>
        <v>0</v>
      </c>
      <c r="U168" s="3">
        <f t="shared" si="59"/>
        <v>0</v>
      </c>
      <c r="V168" s="3">
        <f>IFERROR(IF(INDEX(Reimbursement!$L$4:$L$203,MATCH($A168,Reimbursement!$A$4:$A$203,0))="",wNoEsc,IF(INDEX(Reimbursement!$L$4:$L$203,MATCH($A168,Reimbursement!$A$4:$A$203,0))&lt;0.03,wEscLow,wEscGood)),0)</f>
        <v>0</v>
      </c>
      <c r="W168" s="3">
        <f>IFERROR(IF(INDEX('Timely Filing'!$D$4:$D$203,MATCH($A168,'Timely Filing'!$A$4:$A$203,0))&lt;90,wTFShort,IF(INDEX('Timely Filing'!$D$4:$D$203,MATCH($A168,'Timely Filing'!$A$4:$A$203,0))&lt;180,wTFMed,wTFGood)),0)</f>
        <v>0</v>
      </c>
      <c r="X168" s="3">
        <f>IFERROR(IF(INDEX('Timely Filing'!$E$4:$E$203,MATCH($A168,'Timely Filing'!$A$4:$A$203,0))&gt;45,wPaySlow,IF(INDEX('Timely Filing'!$E$4:$E$203,MATCH($A168,'Timely Filing'!$A$4:$A$203,0))&gt;30,wPayMed,wPayGood)),0)</f>
        <v>0</v>
      </c>
      <c r="Y168" s="3">
        <f>IFERROR(IF(INDEX('Timely Filing'!$H$4:$H$203,MATCH($A168,'Timely Filing'!$A$4:$A$203,0))&gt;24,wRecLong,IF(INDEX('Timely Filing'!$H$4:$H$203,MATCH($A168,'Timely Filing'!$A$4:$A$203,0))&gt;12,wRecMed,wRecGood)),0)</f>
        <v>0</v>
      </c>
      <c r="Z168" s="3">
        <f>IFERROR(IF(INDEX('Auth &amp; Admin'!$B$4:$B$203,MATCH($A168,'Auth &amp; Admin'!$A$4:$A$203,0))="Y",wAuth,0),0)</f>
        <v>0</v>
      </c>
      <c r="AA168" s="3">
        <f>IFERROR(IF(INDEX('Auth &amp; Admin'!$G$4:$G$203,MATCH($A168,'Auth &amp; Admin'!$A$4:$A$203,0))="Increasing",wDenInc,IF(INDEX('Auth &amp; Admin'!$G$4:$G$203,MATCH($A168,'Auth &amp; Admin'!$A$4:$A$203,0))="Stable",wDenStable,IF(INDEX('Auth &amp; Admin'!$G$4:$G$203,MATCH($A168,'Auth &amp; Admin'!$A$4:$A$203,0))="Decreasing",wDenDec,0))),0)</f>
        <v>0</v>
      </c>
      <c r="AB168" s="3">
        <f>IFERROR(IF(INDEX(Reimbursement!$J$4:$J$203,MATCH($A168,Reimbursement!$A$4:$A$203,0))="",0,IF(INDEX(Reimbursement!$J$4:$J$203,MATCH($A168,Reimbursement!$A$4:$A$203,0))&lt;1,wJLow,IF(INDEX(Reimbursement!$J$4:$J$203,MATCH($A168,Reimbursement!$A$4:$A$203,0))&lt;1.1,wJMed,wJGood))),0)</f>
        <v>0</v>
      </c>
    </row>
    <row r="169" spans="1:28">
      <c r="A169" s="3" t="str">
        <f t="shared" si="50"/>
        <v/>
      </c>
      <c r="B169" s="10"/>
      <c r="C169" s="10"/>
      <c r="D169" s="11"/>
      <c r="E169" s="11"/>
      <c r="F169" s="12" t="str">
        <f t="shared" si="51"/>
        <v/>
      </c>
      <c r="G169" s="10"/>
      <c r="H169" s="10"/>
      <c r="I169" s="9" t="str">
        <f t="shared" si="52"/>
        <v/>
      </c>
      <c r="J169" s="7" t="str">
        <f t="shared" ca="1" si="53"/>
        <v/>
      </c>
      <c r="K169" s="3" t="str">
        <f t="shared" ca="1" si="54"/>
        <v/>
      </c>
      <c r="L169" s="13"/>
      <c r="M169" s="10"/>
      <c r="N169" s="11"/>
      <c r="O169" s="11"/>
      <c r="P169" s="7" t="str">
        <f t="shared" si="55"/>
        <v/>
      </c>
      <c r="Q169" s="3" t="str">
        <f t="shared" si="56"/>
        <v/>
      </c>
      <c r="R169" s="10"/>
      <c r="S169" s="3">
        <f t="shared" si="57"/>
        <v>0</v>
      </c>
      <c r="T169" s="3">
        <f t="shared" si="58"/>
        <v>0</v>
      </c>
      <c r="U169" s="3">
        <f t="shared" si="59"/>
        <v>0</v>
      </c>
      <c r="V169" s="3">
        <f>IFERROR(IF(INDEX(Reimbursement!$L$4:$L$203,MATCH($A169,Reimbursement!$A$4:$A$203,0))="",wNoEsc,IF(INDEX(Reimbursement!$L$4:$L$203,MATCH($A169,Reimbursement!$A$4:$A$203,0))&lt;0.03,wEscLow,wEscGood)),0)</f>
        <v>0</v>
      </c>
      <c r="W169" s="3">
        <f>IFERROR(IF(INDEX('Timely Filing'!$D$4:$D$203,MATCH($A169,'Timely Filing'!$A$4:$A$203,0))&lt;90,wTFShort,IF(INDEX('Timely Filing'!$D$4:$D$203,MATCH($A169,'Timely Filing'!$A$4:$A$203,0))&lt;180,wTFMed,wTFGood)),0)</f>
        <v>0</v>
      </c>
      <c r="X169" s="3">
        <f>IFERROR(IF(INDEX('Timely Filing'!$E$4:$E$203,MATCH($A169,'Timely Filing'!$A$4:$A$203,0))&gt;45,wPaySlow,IF(INDEX('Timely Filing'!$E$4:$E$203,MATCH($A169,'Timely Filing'!$A$4:$A$203,0))&gt;30,wPayMed,wPayGood)),0)</f>
        <v>0</v>
      </c>
      <c r="Y169" s="3">
        <f>IFERROR(IF(INDEX('Timely Filing'!$H$4:$H$203,MATCH($A169,'Timely Filing'!$A$4:$A$203,0))&gt;24,wRecLong,IF(INDEX('Timely Filing'!$H$4:$H$203,MATCH($A169,'Timely Filing'!$A$4:$A$203,0))&gt;12,wRecMed,wRecGood)),0)</f>
        <v>0</v>
      </c>
      <c r="Z169" s="3">
        <f>IFERROR(IF(INDEX('Auth &amp; Admin'!$B$4:$B$203,MATCH($A169,'Auth &amp; Admin'!$A$4:$A$203,0))="Y",wAuth,0),0)</f>
        <v>0</v>
      </c>
      <c r="AA169" s="3">
        <f>IFERROR(IF(INDEX('Auth &amp; Admin'!$G$4:$G$203,MATCH($A169,'Auth &amp; Admin'!$A$4:$A$203,0))="Increasing",wDenInc,IF(INDEX('Auth &amp; Admin'!$G$4:$G$203,MATCH($A169,'Auth &amp; Admin'!$A$4:$A$203,0))="Stable",wDenStable,IF(INDEX('Auth &amp; Admin'!$G$4:$G$203,MATCH($A169,'Auth &amp; Admin'!$A$4:$A$203,0))="Decreasing",wDenDec,0))),0)</f>
        <v>0</v>
      </c>
      <c r="AB169" s="3">
        <f>IFERROR(IF(INDEX(Reimbursement!$J$4:$J$203,MATCH($A169,Reimbursement!$A$4:$A$203,0))="",0,IF(INDEX(Reimbursement!$J$4:$J$203,MATCH($A169,Reimbursement!$A$4:$A$203,0))&lt;1,wJLow,IF(INDEX(Reimbursement!$J$4:$J$203,MATCH($A169,Reimbursement!$A$4:$A$203,0))&lt;1.1,wJMed,wJGood))),0)</f>
        <v>0</v>
      </c>
    </row>
    <row r="170" spans="1:28">
      <c r="A170" s="3" t="str">
        <f t="shared" si="50"/>
        <v/>
      </c>
      <c r="B170" s="10"/>
      <c r="C170" s="10"/>
      <c r="D170" s="11"/>
      <c r="E170" s="11"/>
      <c r="F170" s="12" t="str">
        <f t="shared" si="51"/>
        <v/>
      </c>
      <c r="G170" s="10"/>
      <c r="H170" s="10"/>
      <c r="I170" s="9" t="str">
        <f t="shared" si="52"/>
        <v/>
      </c>
      <c r="J170" s="7" t="str">
        <f t="shared" ca="1" si="53"/>
        <v/>
      </c>
      <c r="K170" s="3" t="str">
        <f t="shared" ca="1" si="54"/>
        <v/>
      </c>
      <c r="L170" s="13"/>
      <c r="M170" s="10"/>
      <c r="N170" s="11"/>
      <c r="O170" s="11"/>
      <c r="P170" s="7" t="str">
        <f t="shared" si="55"/>
        <v/>
      </c>
      <c r="Q170" s="3" t="str">
        <f t="shared" si="56"/>
        <v/>
      </c>
      <c r="R170" s="10"/>
      <c r="S170" s="3">
        <f t="shared" si="57"/>
        <v>0</v>
      </c>
      <c r="T170" s="3">
        <f t="shared" si="58"/>
        <v>0</v>
      </c>
      <c r="U170" s="3">
        <f t="shared" si="59"/>
        <v>0</v>
      </c>
      <c r="V170" s="3">
        <f>IFERROR(IF(INDEX(Reimbursement!$L$4:$L$203,MATCH($A170,Reimbursement!$A$4:$A$203,0))="",wNoEsc,IF(INDEX(Reimbursement!$L$4:$L$203,MATCH($A170,Reimbursement!$A$4:$A$203,0))&lt;0.03,wEscLow,wEscGood)),0)</f>
        <v>0</v>
      </c>
      <c r="W170" s="3">
        <f>IFERROR(IF(INDEX('Timely Filing'!$D$4:$D$203,MATCH($A170,'Timely Filing'!$A$4:$A$203,0))&lt;90,wTFShort,IF(INDEX('Timely Filing'!$D$4:$D$203,MATCH($A170,'Timely Filing'!$A$4:$A$203,0))&lt;180,wTFMed,wTFGood)),0)</f>
        <v>0</v>
      </c>
      <c r="X170" s="3">
        <f>IFERROR(IF(INDEX('Timely Filing'!$E$4:$E$203,MATCH($A170,'Timely Filing'!$A$4:$A$203,0))&gt;45,wPaySlow,IF(INDEX('Timely Filing'!$E$4:$E$203,MATCH($A170,'Timely Filing'!$A$4:$A$203,0))&gt;30,wPayMed,wPayGood)),0)</f>
        <v>0</v>
      </c>
      <c r="Y170" s="3">
        <f>IFERROR(IF(INDEX('Timely Filing'!$H$4:$H$203,MATCH($A170,'Timely Filing'!$A$4:$A$203,0))&gt;24,wRecLong,IF(INDEX('Timely Filing'!$H$4:$H$203,MATCH($A170,'Timely Filing'!$A$4:$A$203,0))&gt;12,wRecMed,wRecGood)),0)</f>
        <v>0</v>
      </c>
      <c r="Z170" s="3">
        <f>IFERROR(IF(INDEX('Auth &amp; Admin'!$B$4:$B$203,MATCH($A170,'Auth &amp; Admin'!$A$4:$A$203,0))="Y",wAuth,0),0)</f>
        <v>0</v>
      </c>
      <c r="AA170" s="3">
        <f>IFERROR(IF(INDEX('Auth &amp; Admin'!$G$4:$G$203,MATCH($A170,'Auth &amp; Admin'!$A$4:$A$203,0))="Increasing",wDenInc,IF(INDEX('Auth &amp; Admin'!$G$4:$G$203,MATCH($A170,'Auth &amp; Admin'!$A$4:$A$203,0))="Stable",wDenStable,IF(INDEX('Auth &amp; Admin'!$G$4:$G$203,MATCH($A170,'Auth &amp; Admin'!$A$4:$A$203,0))="Decreasing",wDenDec,0))),0)</f>
        <v>0</v>
      </c>
      <c r="AB170" s="3">
        <f>IFERROR(IF(INDEX(Reimbursement!$J$4:$J$203,MATCH($A170,Reimbursement!$A$4:$A$203,0))="",0,IF(INDEX(Reimbursement!$J$4:$J$203,MATCH($A170,Reimbursement!$A$4:$A$203,0))&lt;1,wJLow,IF(INDEX(Reimbursement!$J$4:$J$203,MATCH($A170,Reimbursement!$A$4:$A$203,0))&lt;1.1,wJMed,wJGood))),0)</f>
        <v>0</v>
      </c>
    </row>
    <row r="171" spans="1:28">
      <c r="A171" s="3" t="str">
        <f t="shared" si="50"/>
        <v/>
      </c>
      <c r="B171" s="10"/>
      <c r="C171" s="10"/>
      <c r="D171" s="11"/>
      <c r="E171" s="11"/>
      <c r="F171" s="12" t="str">
        <f t="shared" si="51"/>
        <v/>
      </c>
      <c r="G171" s="10"/>
      <c r="H171" s="10"/>
      <c r="I171" s="9" t="str">
        <f t="shared" si="52"/>
        <v/>
      </c>
      <c r="J171" s="7" t="str">
        <f t="shared" ca="1" si="53"/>
        <v/>
      </c>
      <c r="K171" s="3" t="str">
        <f t="shared" ca="1" si="54"/>
        <v/>
      </c>
      <c r="L171" s="13"/>
      <c r="M171" s="10"/>
      <c r="N171" s="11"/>
      <c r="O171" s="11"/>
      <c r="P171" s="7" t="str">
        <f t="shared" si="55"/>
        <v/>
      </c>
      <c r="Q171" s="3" t="str">
        <f t="shared" si="56"/>
        <v/>
      </c>
      <c r="R171" s="10"/>
      <c r="S171" s="3">
        <f t="shared" si="57"/>
        <v>0</v>
      </c>
      <c r="T171" s="3">
        <f t="shared" si="58"/>
        <v>0</v>
      </c>
      <c r="U171" s="3">
        <f t="shared" si="59"/>
        <v>0</v>
      </c>
      <c r="V171" s="3">
        <f>IFERROR(IF(INDEX(Reimbursement!$L$4:$L$203,MATCH($A171,Reimbursement!$A$4:$A$203,0))="",wNoEsc,IF(INDEX(Reimbursement!$L$4:$L$203,MATCH($A171,Reimbursement!$A$4:$A$203,0))&lt;0.03,wEscLow,wEscGood)),0)</f>
        <v>0</v>
      </c>
      <c r="W171" s="3">
        <f>IFERROR(IF(INDEX('Timely Filing'!$D$4:$D$203,MATCH($A171,'Timely Filing'!$A$4:$A$203,0))&lt;90,wTFShort,IF(INDEX('Timely Filing'!$D$4:$D$203,MATCH($A171,'Timely Filing'!$A$4:$A$203,0))&lt;180,wTFMed,wTFGood)),0)</f>
        <v>0</v>
      </c>
      <c r="X171" s="3">
        <f>IFERROR(IF(INDEX('Timely Filing'!$E$4:$E$203,MATCH($A171,'Timely Filing'!$A$4:$A$203,0))&gt;45,wPaySlow,IF(INDEX('Timely Filing'!$E$4:$E$203,MATCH($A171,'Timely Filing'!$A$4:$A$203,0))&gt;30,wPayMed,wPayGood)),0)</f>
        <v>0</v>
      </c>
      <c r="Y171" s="3">
        <f>IFERROR(IF(INDEX('Timely Filing'!$H$4:$H$203,MATCH($A171,'Timely Filing'!$A$4:$A$203,0))&gt;24,wRecLong,IF(INDEX('Timely Filing'!$H$4:$H$203,MATCH($A171,'Timely Filing'!$A$4:$A$203,0))&gt;12,wRecMed,wRecGood)),0)</f>
        <v>0</v>
      </c>
      <c r="Z171" s="3">
        <f>IFERROR(IF(INDEX('Auth &amp; Admin'!$B$4:$B$203,MATCH($A171,'Auth &amp; Admin'!$A$4:$A$203,0))="Y",wAuth,0),0)</f>
        <v>0</v>
      </c>
      <c r="AA171" s="3">
        <f>IFERROR(IF(INDEX('Auth &amp; Admin'!$G$4:$G$203,MATCH($A171,'Auth &amp; Admin'!$A$4:$A$203,0))="Increasing",wDenInc,IF(INDEX('Auth &amp; Admin'!$G$4:$G$203,MATCH($A171,'Auth &amp; Admin'!$A$4:$A$203,0))="Stable",wDenStable,IF(INDEX('Auth &amp; Admin'!$G$4:$G$203,MATCH($A171,'Auth &amp; Admin'!$A$4:$A$203,0))="Decreasing",wDenDec,0))),0)</f>
        <v>0</v>
      </c>
      <c r="AB171" s="3">
        <f>IFERROR(IF(INDEX(Reimbursement!$J$4:$J$203,MATCH($A171,Reimbursement!$A$4:$A$203,0))="",0,IF(INDEX(Reimbursement!$J$4:$J$203,MATCH($A171,Reimbursement!$A$4:$A$203,0))&lt;1,wJLow,IF(INDEX(Reimbursement!$J$4:$J$203,MATCH($A171,Reimbursement!$A$4:$A$203,0))&lt;1.1,wJMed,wJGood))),0)</f>
        <v>0</v>
      </c>
    </row>
    <row r="172" spans="1:28">
      <c r="A172" s="3" t="str">
        <f t="shared" si="50"/>
        <v/>
      </c>
      <c r="B172" s="10"/>
      <c r="C172" s="10"/>
      <c r="D172" s="11"/>
      <c r="E172" s="11"/>
      <c r="F172" s="12" t="str">
        <f t="shared" si="51"/>
        <v/>
      </c>
      <c r="G172" s="10"/>
      <c r="H172" s="10"/>
      <c r="I172" s="9" t="str">
        <f t="shared" si="52"/>
        <v/>
      </c>
      <c r="J172" s="7" t="str">
        <f t="shared" ca="1" si="53"/>
        <v/>
      </c>
      <c r="K172" s="3" t="str">
        <f t="shared" ca="1" si="54"/>
        <v/>
      </c>
      <c r="L172" s="13"/>
      <c r="M172" s="10"/>
      <c r="N172" s="11"/>
      <c r="O172" s="11"/>
      <c r="P172" s="7" t="str">
        <f t="shared" si="55"/>
        <v/>
      </c>
      <c r="Q172" s="3" t="str">
        <f t="shared" si="56"/>
        <v/>
      </c>
      <c r="R172" s="10"/>
      <c r="S172" s="3">
        <f t="shared" si="57"/>
        <v>0</v>
      </c>
      <c r="T172" s="3">
        <f t="shared" si="58"/>
        <v>0</v>
      </c>
      <c r="U172" s="3">
        <f t="shared" si="59"/>
        <v>0</v>
      </c>
      <c r="V172" s="3">
        <f>IFERROR(IF(INDEX(Reimbursement!$L$4:$L$203,MATCH($A172,Reimbursement!$A$4:$A$203,0))="",wNoEsc,IF(INDEX(Reimbursement!$L$4:$L$203,MATCH($A172,Reimbursement!$A$4:$A$203,0))&lt;0.03,wEscLow,wEscGood)),0)</f>
        <v>0</v>
      </c>
      <c r="W172" s="3">
        <f>IFERROR(IF(INDEX('Timely Filing'!$D$4:$D$203,MATCH($A172,'Timely Filing'!$A$4:$A$203,0))&lt;90,wTFShort,IF(INDEX('Timely Filing'!$D$4:$D$203,MATCH($A172,'Timely Filing'!$A$4:$A$203,0))&lt;180,wTFMed,wTFGood)),0)</f>
        <v>0</v>
      </c>
      <c r="X172" s="3">
        <f>IFERROR(IF(INDEX('Timely Filing'!$E$4:$E$203,MATCH($A172,'Timely Filing'!$A$4:$A$203,0))&gt;45,wPaySlow,IF(INDEX('Timely Filing'!$E$4:$E$203,MATCH($A172,'Timely Filing'!$A$4:$A$203,0))&gt;30,wPayMed,wPayGood)),0)</f>
        <v>0</v>
      </c>
      <c r="Y172" s="3">
        <f>IFERROR(IF(INDEX('Timely Filing'!$H$4:$H$203,MATCH($A172,'Timely Filing'!$A$4:$A$203,0))&gt;24,wRecLong,IF(INDEX('Timely Filing'!$H$4:$H$203,MATCH($A172,'Timely Filing'!$A$4:$A$203,0))&gt;12,wRecMed,wRecGood)),0)</f>
        <v>0</v>
      </c>
      <c r="Z172" s="3">
        <f>IFERROR(IF(INDEX('Auth &amp; Admin'!$B$4:$B$203,MATCH($A172,'Auth &amp; Admin'!$A$4:$A$203,0))="Y",wAuth,0),0)</f>
        <v>0</v>
      </c>
      <c r="AA172" s="3">
        <f>IFERROR(IF(INDEX('Auth &amp; Admin'!$G$4:$G$203,MATCH($A172,'Auth &amp; Admin'!$A$4:$A$203,0))="Increasing",wDenInc,IF(INDEX('Auth &amp; Admin'!$G$4:$G$203,MATCH($A172,'Auth &amp; Admin'!$A$4:$A$203,0))="Stable",wDenStable,IF(INDEX('Auth &amp; Admin'!$G$4:$G$203,MATCH($A172,'Auth &amp; Admin'!$A$4:$A$203,0))="Decreasing",wDenDec,0))),0)</f>
        <v>0</v>
      </c>
      <c r="AB172" s="3">
        <f>IFERROR(IF(INDEX(Reimbursement!$J$4:$J$203,MATCH($A172,Reimbursement!$A$4:$A$203,0))="",0,IF(INDEX(Reimbursement!$J$4:$J$203,MATCH($A172,Reimbursement!$A$4:$A$203,0))&lt;1,wJLow,IF(INDEX(Reimbursement!$J$4:$J$203,MATCH($A172,Reimbursement!$A$4:$A$203,0))&lt;1.1,wJMed,wJGood))),0)</f>
        <v>0</v>
      </c>
    </row>
    <row r="173" spans="1:28">
      <c r="A173" s="3" t="str">
        <f t="shared" si="50"/>
        <v/>
      </c>
      <c r="B173" s="10"/>
      <c r="C173" s="10"/>
      <c r="D173" s="11"/>
      <c r="E173" s="11"/>
      <c r="F173" s="12" t="str">
        <f t="shared" si="51"/>
        <v/>
      </c>
      <c r="G173" s="10"/>
      <c r="H173" s="10"/>
      <c r="I173" s="9" t="str">
        <f t="shared" si="52"/>
        <v/>
      </c>
      <c r="J173" s="7" t="str">
        <f t="shared" ca="1" si="53"/>
        <v/>
      </c>
      <c r="K173" s="3" t="str">
        <f t="shared" ca="1" si="54"/>
        <v/>
      </c>
      <c r="L173" s="13"/>
      <c r="M173" s="10"/>
      <c r="N173" s="11"/>
      <c r="O173" s="11"/>
      <c r="P173" s="7" t="str">
        <f t="shared" si="55"/>
        <v/>
      </c>
      <c r="Q173" s="3" t="str">
        <f t="shared" si="56"/>
        <v/>
      </c>
      <c r="R173" s="10"/>
      <c r="S173" s="3">
        <f t="shared" si="57"/>
        <v>0</v>
      </c>
      <c r="T173" s="3">
        <f t="shared" si="58"/>
        <v>0</v>
      </c>
      <c r="U173" s="3">
        <f t="shared" si="59"/>
        <v>0</v>
      </c>
      <c r="V173" s="3">
        <f>IFERROR(IF(INDEX(Reimbursement!$L$4:$L$203,MATCH($A173,Reimbursement!$A$4:$A$203,0))="",wNoEsc,IF(INDEX(Reimbursement!$L$4:$L$203,MATCH($A173,Reimbursement!$A$4:$A$203,0))&lt;0.03,wEscLow,wEscGood)),0)</f>
        <v>0</v>
      </c>
      <c r="W173" s="3">
        <f>IFERROR(IF(INDEX('Timely Filing'!$D$4:$D$203,MATCH($A173,'Timely Filing'!$A$4:$A$203,0))&lt;90,wTFShort,IF(INDEX('Timely Filing'!$D$4:$D$203,MATCH($A173,'Timely Filing'!$A$4:$A$203,0))&lt;180,wTFMed,wTFGood)),0)</f>
        <v>0</v>
      </c>
      <c r="X173" s="3">
        <f>IFERROR(IF(INDEX('Timely Filing'!$E$4:$E$203,MATCH($A173,'Timely Filing'!$A$4:$A$203,0))&gt;45,wPaySlow,IF(INDEX('Timely Filing'!$E$4:$E$203,MATCH($A173,'Timely Filing'!$A$4:$A$203,0))&gt;30,wPayMed,wPayGood)),0)</f>
        <v>0</v>
      </c>
      <c r="Y173" s="3">
        <f>IFERROR(IF(INDEX('Timely Filing'!$H$4:$H$203,MATCH($A173,'Timely Filing'!$A$4:$A$203,0))&gt;24,wRecLong,IF(INDEX('Timely Filing'!$H$4:$H$203,MATCH($A173,'Timely Filing'!$A$4:$A$203,0))&gt;12,wRecMed,wRecGood)),0)</f>
        <v>0</v>
      </c>
      <c r="Z173" s="3">
        <f>IFERROR(IF(INDEX('Auth &amp; Admin'!$B$4:$B$203,MATCH($A173,'Auth &amp; Admin'!$A$4:$A$203,0))="Y",wAuth,0),0)</f>
        <v>0</v>
      </c>
      <c r="AA173" s="3">
        <f>IFERROR(IF(INDEX('Auth &amp; Admin'!$G$4:$G$203,MATCH($A173,'Auth &amp; Admin'!$A$4:$A$203,0))="Increasing",wDenInc,IF(INDEX('Auth &amp; Admin'!$G$4:$G$203,MATCH($A173,'Auth &amp; Admin'!$A$4:$A$203,0))="Stable",wDenStable,IF(INDEX('Auth &amp; Admin'!$G$4:$G$203,MATCH($A173,'Auth &amp; Admin'!$A$4:$A$203,0))="Decreasing",wDenDec,0))),0)</f>
        <v>0</v>
      </c>
      <c r="AB173" s="3">
        <f>IFERROR(IF(INDEX(Reimbursement!$J$4:$J$203,MATCH($A173,Reimbursement!$A$4:$A$203,0))="",0,IF(INDEX(Reimbursement!$J$4:$J$203,MATCH($A173,Reimbursement!$A$4:$A$203,0))&lt;1,wJLow,IF(INDEX(Reimbursement!$J$4:$J$203,MATCH($A173,Reimbursement!$A$4:$A$203,0))&lt;1.1,wJMed,wJGood))),0)</f>
        <v>0</v>
      </c>
    </row>
    <row r="174" spans="1:28">
      <c r="A174" s="3" t="str">
        <f t="shared" si="50"/>
        <v/>
      </c>
      <c r="B174" s="10"/>
      <c r="C174" s="10"/>
      <c r="D174" s="11"/>
      <c r="E174" s="11"/>
      <c r="F174" s="12" t="str">
        <f t="shared" si="51"/>
        <v/>
      </c>
      <c r="G174" s="10"/>
      <c r="H174" s="10"/>
      <c r="I174" s="9" t="str">
        <f t="shared" si="52"/>
        <v/>
      </c>
      <c r="J174" s="7" t="str">
        <f t="shared" ca="1" si="53"/>
        <v/>
      </c>
      <c r="K174" s="3" t="str">
        <f t="shared" ca="1" si="54"/>
        <v/>
      </c>
      <c r="L174" s="13"/>
      <c r="M174" s="10"/>
      <c r="N174" s="11"/>
      <c r="O174" s="11"/>
      <c r="P174" s="7" t="str">
        <f t="shared" si="55"/>
        <v/>
      </c>
      <c r="Q174" s="3" t="str">
        <f t="shared" si="56"/>
        <v/>
      </c>
      <c r="R174" s="10"/>
      <c r="S174" s="3">
        <f t="shared" si="57"/>
        <v>0</v>
      </c>
      <c r="T174" s="3">
        <f t="shared" si="58"/>
        <v>0</v>
      </c>
      <c r="U174" s="3">
        <f t="shared" si="59"/>
        <v>0</v>
      </c>
      <c r="V174" s="3">
        <f>IFERROR(IF(INDEX(Reimbursement!$L$4:$L$203,MATCH($A174,Reimbursement!$A$4:$A$203,0))="",wNoEsc,IF(INDEX(Reimbursement!$L$4:$L$203,MATCH($A174,Reimbursement!$A$4:$A$203,0))&lt;0.03,wEscLow,wEscGood)),0)</f>
        <v>0</v>
      </c>
      <c r="W174" s="3">
        <f>IFERROR(IF(INDEX('Timely Filing'!$D$4:$D$203,MATCH($A174,'Timely Filing'!$A$4:$A$203,0))&lt;90,wTFShort,IF(INDEX('Timely Filing'!$D$4:$D$203,MATCH($A174,'Timely Filing'!$A$4:$A$203,0))&lt;180,wTFMed,wTFGood)),0)</f>
        <v>0</v>
      </c>
      <c r="X174" s="3">
        <f>IFERROR(IF(INDEX('Timely Filing'!$E$4:$E$203,MATCH($A174,'Timely Filing'!$A$4:$A$203,0))&gt;45,wPaySlow,IF(INDEX('Timely Filing'!$E$4:$E$203,MATCH($A174,'Timely Filing'!$A$4:$A$203,0))&gt;30,wPayMed,wPayGood)),0)</f>
        <v>0</v>
      </c>
      <c r="Y174" s="3">
        <f>IFERROR(IF(INDEX('Timely Filing'!$H$4:$H$203,MATCH($A174,'Timely Filing'!$A$4:$A$203,0))&gt;24,wRecLong,IF(INDEX('Timely Filing'!$H$4:$H$203,MATCH($A174,'Timely Filing'!$A$4:$A$203,0))&gt;12,wRecMed,wRecGood)),0)</f>
        <v>0</v>
      </c>
      <c r="Z174" s="3">
        <f>IFERROR(IF(INDEX('Auth &amp; Admin'!$B$4:$B$203,MATCH($A174,'Auth &amp; Admin'!$A$4:$A$203,0))="Y",wAuth,0),0)</f>
        <v>0</v>
      </c>
      <c r="AA174" s="3">
        <f>IFERROR(IF(INDEX('Auth &amp; Admin'!$G$4:$G$203,MATCH($A174,'Auth &amp; Admin'!$A$4:$A$203,0))="Increasing",wDenInc,IF(INDEX('Auth &amp; Admin'!$G$4:$G$203,MATCH($A174,'Auth &amp; Admin'!$A$4:$A$203,0))="Stable",wDenStable,IF(INDEX('Auth &amp; Admin'!$G$4:$G$203,MATCH($A174,'Auth &amp; Admin'!$A$4:$A$203,0))="Decreasing",wDenDec,0))),0)</f>
        <v>0</v>
      </c>
      <c r="AB174" s="3">
        <f>IFERROR(IF(INDEX(Reimbursement!$J$4:$J$203,MATCH($A174,Reimbursement!$A$4:$A$203,0))="",0,IF(INDEX(Reimbursement!$J$4:$J$203,MATCH($A174,Reimbursement!$A$4:$A$203,0))&lt;1,wJLow,IF(INDEX(Reimbursement!$J$4:$J$203,MATCH($A174,Reimbursement!$A$4:$A$203,0))&lt;1.1,wJMed,wJGood))),0)</f>
        <v>0</v>
      </c>
    </row>
    <row r="175" spans="1:28">
      <c r="A175" s="3" t="str">
        <f t="shared" si="50"/>
        <v/>
      </c>
      <c r="B175" s="10"/>
      <c r="C175" s="10"/>
      <c r="D175" s="11"/>
      <c r="E175" s="11"/>
      <c r="F175" s="12" t="str">
        <f t="shared" si="51"/>
        <v/>
      </c>
      <c r="G175" s="10"/>
      <c r="H175" s="10"/>
      <c r="I175" s="9" t="str">
        <f t="shared" si="52"/>
        <v/>
      </c>
      <c r="J175" s="7" t="str">
        <f t="shared" ca="1" si="53"/>
        <v/>
      </c>
      <c r="K175" s="3" t="str">
        <f t="shared" ca="1" si="54"/>
        <v/>
      </c>
      <c r="L175" s="13"/>
      <c r="M175" s="10"/>
      <c r="N175" s="11"/>
      <c r="O175" s="11"/>
      <c r="P175" s="7" t="str">
        <f t="shared" si="55"/>
        <v/>
      </c>
      <c r="Q175" s="3" t="str">
        <f t="shared" si="56"/>
        <v/>
      </c>
      <c r="R175" s="10"/>
      <c r="S175" s="3">
        <f t="shared" si="57"/>
        <v>0</v>
      </c>
      <c r="T175" s="3">
        <f t="shared" si="58"/>
        <v>0</v>
      </c>
      <c r="U175" s="3">
        <f t="shared" si="59"/>
        <v>0</v>
      </c>
      <c r="V175" s="3">
        <f>IFERROR(IF(INDEX(Reimbursement!$L$4:$L$203,MATCH($A175,Reimbursement!$A$4:$A$203,0))="",wNoEsc,IF(INDEX(Reimbursement!$L$4:$L$203,MATCH($A175,Reimbursement!$A$4:$A$203,0))&lt;0.03,wEscLow,wEscGood)),0)</f>
        <v>0</v>
      </c>
      <c r="W175" s="3">
        <f>IFERROR(IF(INDEX('Timely Filing'!$D$4:$D$203,MATCH($A175,'Timely Filing'!$A$4:$A$203,0))&lt;90,wTFShort,IF(INDEX('Timely Filing'!$D$4:$D$203,MATCH($A175,'Timely Filing'!$A$4:$A$203,0))&lt;180,wTFMed,wTFGood)),0)</f>
        <v>0</v>
      </c>
      <c r="X175" s="3">
        <f>IFERROR(IF(INDEX('Timely Filing'!$E$4:$E$203,MATCH($A175,'Timely Filing'!$A$4:$A$203,0))&gt;45,wPaySlow,IF(INDEX('Timely Filing'!$E$4:$E$203,MATCH($A175,'Timely Filing'!$A$4:$A$203,0))&gt;30,wPayMed,wPayGood)),0)</f>
        <v>0</v>
      </c>
      <c r="Y175" s="3">
        <f>IFERROR(IF(INDEX('Timely Filing'!$H$4:$H$203,MATCH($A175,'Timely Filing'!$A$4:$A$203,0))&gt;24,wRecLong,IF(INDEX('Timely Filing'!$H$4:$H$203,MATCH($A175,'Timely Filing'!$A$4:$A$203,0))&gt;12,wRecMed,wRecGood)),0)</f>
        <v>0</v>
      </c>
      <c r="Z175" s="3">
        <f>IFERROR(IF(INDEX('Auth &amp; Admin'!$B$4:$B$203,MATCH($A175,'Auth &amp; Admin'!$A$4:$A$203,0))="Y",wAuth,0),0)</f>
        <v>0</v>
      </c>
      <c r="AA175" s="3">
        <f>IFERROR(IF(INDEX('Auth &amp; Admin'!$G$4:$G$203,MATCH($A175,'Auth &amp; Admin'!$A$4:$A$203,0))="Increasing",wDenInc,IF(INDEX('Auth &amp; Admin'!$G$4:$G$203,MATCH($A175,'Auth &amp; Admin'!$A$4:$A$203,0))="Stable",wDenStable,IF(INDEX('Auth &amp; Admin'!$G$4:$G$203,MATCH($A175,'Auth &amp; Admin'!$A$4:$A$203,0))="Decreasing",wDenDec,0))),0)</f>
        <v>0</v>
      </c>
      <c r="AB175" s="3">
        <f>IFERROR(IF(INDEX(Reimbursement!$J$4:$J$203,MATCH($A175,Reimbursement!$A$4:$A$203,0))="",0,IF(INDEX(Reimbursement!$J$4:$J$203,MATCH($A175,Reimbursement!$A$4:$A$203,0))&lt;1,wJLow,IF(INDEX(Reimbursement!$J$4:$J$203,MATCH($A175,Reimbursement!$A$4:$A$203,0))&lt;1.1,wJMed,wJGood))),0)</f>
        <v>0</v>
      </c>
    </row>
    <row r="176" spans="1:28">
      <c r="A176" s="3" t="str">
        <f t="shared" si="50"/>
        <v/>
      </c>
      <c r="B176" s="10"/>
      <c r="C176" s="10"/>
      <c r="D176" s="11"/>
      <c r="E176" s="11"/>
      <c r="F176" s="12" t="str">
        <f t="shared" si="51"/>
        <v/>
      </c>
      <c r="G176" s="10"/>
      <c r="H176" s="10"/>
      <c r="I176" s="9" t="str">
        <f t="shared" si="52"/>
        <v/>
      </c>
      <c r="J176" s="7" t="str">
        <f t="shared" ca="1" si="53"/>
        <v/>
      </c>
      <c r="K176" s="3" t="str">
        <f t="shared" ca="1" si="54"/>
        <v/>
      </c>
      <c r="L176" s="13"/>
      <c r="M176" s="10"/>
      <c r="N176" s="11"/>
      <c r="O176" s="11"/>
      <c r="P176" s="7" t="str">
        <f t="shared" si="55"/>
        <v/>
      </c>
      <c r="Q176" s="3" t="str">
        <f t="shared" si="56"/>
        <v/>
      </c>
      <c r="R176" s="10"/>
      <c r="S176" s="3">
        <f t="shared" si="57"/>
        <v>0</v>
      </c>
      <c r="T176" s="3">
        <f t="shared" si="58"/>
        <v>0</v>
      </c>
      <c r="U176" s="3">
        <f t="shared" si="59"/>
        <v>0</v>
      </c>
      <c r="V176" s="3">
        <f>IFERROR(IF(INDEX(Reimbursement!$L$4:$L$203,MATCH($A176,Reimbursement!$A$4:$A$203,0))="",wNoEsc,IF(INDEX(Reimbursement!$L$4:$L$203,MATCH($A176,Reimbursement!$A$4:$A$203,0))&lt;0.03,wEscLow,wEscGood)),0)</f>
        <v>0</v>
      </c>
      <c r="W176" s="3">
        <f>IFERROR(IF(INDEX('Timely Filing'!$D$4:$D$203,MATCH($A176,'Timely Filing'!$A$4:$A$203,0))&lt;90,wTFShort,IF(INDEX('Timely Filing'!$D$4:$D$203,MATCH($A176,'Timely Filing'!$A$4:$A$203,0))&lt;180,wTFMed,wTFGood)),0)</f>
        <v>0</v>
      </c>
      <c r="X176" s="3">
        <f>IFERROR(IF(INDEX('Timely Filing'!$E$4:$E$203,MATCH($A176,'Timely Filing'!$A$4:$A$203,0))&gt;45,wPaySlow,IF(INDEX('Timely Filing'!$E$4:$E$203,MATCH($A176,'Timely Filing'!$A$4:$A$203,0))&gt;30,wPayMed,wPayGood)),0)</f>
        <v>0</v>
      </c>
      <c r="Y176" s="3">
        <f>IFERROR(IF(INDEX('Timely Filing'!$H$4:$H$203,MATCH($A176,'Timely Filing'!$A$4:$A$203,0))&gt;24,wRecLong,IF(INDEX('Timely Filing'!$H$4:$H$203,MATCH($A176,'Timely Filing'!$A$4:$A$203,0))&gt;12,wRecMed,wRecGood)),0)</f>
        <v>0</v>
      </c>
      <c r="Z176" s="3">
        <f>IFERROR(IF(INDEX('Auth &amp; Admin'!$B$4:$B$203,MATCH($A176,'Auth &amp; Admin'!$A$4:$A$203,0))="Y",wAuth,0),0)</f>
        <v>0</v>
      </c>
      <c r="AA176" s="3">
        <f>IFERROR(IF(INDEX('Auth &amp; Admin'!$G$4:$G$203,MATCH($A176,'Auth &amp; Admin'!$A$4:$A$203,0))="Increasing",wDenInc,IF(INDEX('Auth &amp; Admin'!$G$4:$G$203,MATCH($A176,'Auth &amp; Admin'!$A$4:$A$203,0))="Stable",wDenStable,IF(INDEX('Auth &amp; Admin'!$G$4:$G$203,MATCH($A176,'Auth &amp; Admin'!$A$4:$A$203,0))="Decreasing",wDenDec,0))),0)</f>
        <v>0</v>
      </c>
      <c r="AB176" s="3">
        <f>IFERROR(IF(INDEX(Reimbursement!$J$4:$J$203,MATCH($A176,Reimbursement!$A$4:$A$203,0))="",0,IF(INDEX(Reimbursement!$J$4:$J$203,MATCH($A176,Reimbursement!$A$4:$A$203,0))&lt;1,wJLow,IF(INDEX(Reimbursement!$J$4:$J$203,MATCH($A176,Reimbursement!$A$4:$A$203,0))&lt;1.1,wJMed,wJGood))),0)</f>
        <v>0</v>
      </c>
    </row>
    <row r="177" spans="1:28">
      <c r="A177" s="3" t="str">
        <f t="shared" si="50"/>
        <v/>
      </c>
      <c r="B177" s="10"/>
      <c r="C177" s="10"/>
      <c r="D177" s="11"/>
      <c r="E177" s="11"/>
      <c r="F177" s="12" t="str">
        <f t="shared" si="51"/>
        <v/>
      </c>
      <c r="G177" s="10"/>
      <c r="H177" s="10"/>
      <c r="I177" s="9" t="str">
        <f t="shared" si="52"/>
        <v/>
      </c>
      <c r="J177" s="7" t="str">
        <f t="shared" ca="1" si="53"/>
        <v/>
      </c>
      <c r="K177" s="3" t="str">
        <f t="shared" ca="1" si="54"/>
        <v/>
      </c>
      <c r="L177" s="13"/>
      <c r="M177" s="10"/>
      <c r="N177" s="11"/>
      <c r="O177" s="11"/>
      <c r="P177" s="7" t="str">
        <f t="shared" si="55"/>
        <v/>
      </c>
      <c r="Q177" s="3" t="str">
        <f t="shared" si="56"/>
        <v/>
      </c>
      <c r="R177" s="10"/>
      <c r="S177" s="3">
        <f t="shared" si="57"/>
        <v>0</v>
      </c>
      <c r="T177" s="3">
        <f t="shared" si="58"/>
        <v>0</v>
      </c>
      <c r="U177" s="3">
        <f t="shared" si="59"/>
        <v>0</v>
      </c>
      <c r="V177" s="3">
        <f>IFERROR(IF(INDEX(Reimbursement!$L$4:$L$203,MATCH($A177,Reimbursement!$A$4:$A$203,0))="",wNoEsc,IF(INDEX(Reimbursement!$L$4:$L$203,MATCH($A177,Reimbursement!$A$4:$A$203,0))&lt;0.03,wEscLow,wEscGood)),0)</f>
        <v>0</v>
      </c>
      <c r="W177" s="3">
        <f>IFERROR(IF(INDEX('Timely Filing'!$D$4:$D$203,MATCH($A177,'Timely Filing'!$A$4:$A$203,0))&lt;90,wTFShort,IF(INDEX('Timely Filing'!$D$4:$D$203,MATCH($A177,'Timely Filing'!$A$4:$A$203,0))&lt;180,wTFMed,wTFGood)),0)</f>
        <v>0</v>
      </c>
      <c r="X177" s="3">
        <f>IFERROR(IF(INDEX('Timely Filing'!$E$4:$E$203,MATCH($A177,'Timely Filing'!$A$4:$A$203,0))&gt;45,wPaySlow,IF(INDEX('Timely Filing'!$E$4:$E$203,MATCH($A177,'Timely Filing'!$A$4:$A$203,0))&gt;30,wPayMed,wPayGood)),0)</f>
        <v>0</v>
      </c>
      <c r="Y177" s="3">
        <f>IFERROR(IF(INDEX('Timely Filing'!$H$4:$H$203,MATCH($A177,'Timely Filing'!$A$4:$A$203,0))&gt;24,wRecLong,IF(INDEX('Timely Filing'!$H$4:$H$203,MATCH($A177,'Timely Filing'!$A$4:$A$203,0))&gt;12,wRecMed,wRecGood)),0)</f>
        <v>0</v>
      </c>
      <c r="Z177" s="3">
        <f>IFERROR(IF(INDEX('Auth &amp; Admin'!$B$4:$B$203,MATCH($A177,'Auth &amp; Admin'!$A$4:$A$203,0))="Y",wAuth,0),0)</f>
        <v>0</v>
      </c>
      <c r="AA177" s="3">
        <f>IFERROR(IF(INDEX('Auth &amp; Admin'!$G$4:$G$203,MATCH($A177,'Auth &amp; Admin'!$A$4:$A$203,0))="Increasing",wDenInc,IF(INDEX('Auth &amp; Admin'!$G$4:$G$203,MATCH($A177,'Auth &amp; Admin'!$A$4:$A$203,0))="Stable",wDenStable,IF(INDEX('Auth &amp; Admin'!$G$4:$G$203,MATCH($A177,'Auth &amp; Admin'!$A$4:$A$203,0))="Decreasing",wDenDec,0))),0)</f>
        <v>0</v>
      </c>
      <c r="AB177" s="3">
        <f>IFERROR(IF(INDEX(Reimbursement!$J$4:$J$203,MATCH($A177,Reimbursement!$A$4:$A$203,0))="",0,IF(INDEX(Reimbursement!$J$4:$J$203,MATCH($A177,Reimbursement!$A$4:$A$203,0))&lt;1,wJLow,IF(INDEX(Reimbursement!$J$4:$J$203,MATCH($A177,Reimbursement!$A$4:$A$203,0))&lt;1.1,wJMed,wJGood))),0)</f>
        <v>0</v>
      </c>
    </row>
    <row r="178" spans="1:28">
      <c r="A178" s="3" t="str">
        <f t="shared" si="50"/>
        <v/>
      </c>
      <c r="B178" s="10"/>
      <c r="C178" s="10"/>
      <c r="D178" s="11"/>
      <c r="E178" s="11"/>
      <c r="F178" s="12" t="str">
        <f t="shared" si="51"/>
        <v/>
      </c>
      <c r="G178" s="10"/>
      <c r="H178" s="10"/>
      <c r="I178" s="9" t="str">
        <f t="shared" si="52"/>
        <v/>
      </c>
      <c r="J178" s="7" t="str">
        <f t="shared" ca="1" si="53"/>
        <v/>
      </c>
      <c r="K178" s="3" t="str">
        <f t="shared" ca="1" si="54"/>
        <v/>
      </c>
      <c r="L178" s="13"/>
      <c r="M178" s="10"/>
      <c r="N178" s="11"/>
      <c r="O178" s="11"/>
      <c r="P178" s="7" t="str">
        <f t="shared" si="55"/>
        <v/>
      </c>
      <c r="Q178" s="3" t="str">
        <f t="shared" si="56"/>
        <v/>
      </c>
      <c r="R178" s="10"/>
      <c r="S178" s="3">
        <f t="shared" si="57"/>
        <v>0</v>
      </c>
      <c r="T178" s="3">
        <f t="shared" si="58"/>
        <v>0</v>
      </c>
      <c r="U178" s="3">
        <f t="shared" si="59"/>
        <v>0</v>
      </c>
      <c r="V178" s="3">
        <f>IFERROR(IF(INDEX(Reimbursement!$L$4:$L$203,MATCH($A178,Reimbursement!$A$4:$A$203,0))="",wNoEsc,IF(INDEX(Reimbursement!$L$4:$L$203,MATCH($A178,Reimbursement!$A$4:$A$203,0))&lt;0.03,wEscLow,wEscGood)),0)</f>
        <v>0</v>
      </c>
      <c r="W178" s="3">
        <f>IFERROR(IF(INDEX('Timely Filing'!$D$4:$D$203,MATCH($A178,'Timely Filing'!$A$4:$A$203,0))&lt;90,wTFShort,IF(INDEX('Timely Filing'!$D$4:$D$203,MATCH($A178,'Timely Filing'!$A$4:$A$203,0))&lt;180,wTFMed,wTFGood)),0)</f>
        <v>0</v>
      </c>
      <c r="X178" s="3">
        <f>IFERROR(IF(INDEX('Timely Filing'!$E$4:$E$203,MATCH($A178,'Timely Filing'!$A$4:$A$203,0))&gt;45,wPaySlow,IF(INDEX('Timely Filing'!$E$4:$E$203,MATCH($A178,'Timely Filing'!$A$4:$A$203,0))&gt;30,wPayMed,wPayGood)),0)</f>
        <v>0</v>
      </c>
      <c r="Y178" s="3">
        <f>IFERROR(IF(INDEX('Timely Filing'!$H$4:$H$203,MATCH($A178,'Timely Filing'!$A$4:$A$203,0))&gt;24,wRecLong,IF(INDEX('Timely Filing'!$H$4:$H$203,MATCH($A178,'Timely Filing'!$A$4:$A$203,0))&gt;12,wRecMed,wRecGood)),0)</f>
        <v>0</v>
      </c>
      <c r="Z178" s="3">
        <f>IFERROR(IF(INDEX('Auth &amp; Admin'!$B$4:$B$203,MATCH($A178,'Auth &amp; Admin'!$A$4:$A$203,0))="Y",wAuth,0),0)</f>
        <v>0</v>
      </c>
      <c r="AA178" s="3">
        <f>IFERROR(IF(INDEX('Auth &amp; Admin'!$G$4:$G$203,MATCH($A178,'Auth &amp; Admin'!$A$4:$A$203,0))="Increasing",wDenInc,IF(INDEX('Auth &amp; Admin'!$G$4:$G$203,MATCH($A178,'Auth &amp; Admin'!$A$4:$A$203,0))="Stable",wDenStable,IF(INDEX('Auth &amp; Admin'!$G$4:$G$203,MATCH($A178,'Auth &amp; Admin'!$A$4:$A$203,0))="Decreasing",wDenDec,0))),0)</f>
        <v>0</v>
      </c>
      <c r="AB178" s="3">
        <f>IFERROR(IF(INDEX(Reimbursement!$J$4:$J$203,MATCH($A178,Reimbursement!$A$4:$A$203,0))="",0,IF(INDEX(Reimbursement!$J$4:$J$203,MATCH($A178,Reimbursement!$A$4:$A$203,0))&lt;1,wJLow,IF(INDEX(Reimbursement!$J$4:$J$203,MATCH($A178,Reimbursement!$A$4:$A$203,0))&lt;1.1,wJMed,wJGood))),0)</f>
        <v>0</v>
      </c>
    </row>
    <row r="179" spans="1:28">
      <c r="A179" s="3" t="str">
        <f t="shared" si="50"/>
        <v/>
      </c>
      <c r="B179" s="10"/>
      <c r="C179" s="10"/>
      <c r="D179" s="11"/>
      <c r="E179" s="11"/>
      <c r="F179" s="12" t="str">
        <f t="shared" si="51"/>
        <v/>
      </c>
      <c r="G179" s="10"/>
      <c r="H179" s="10"/>
      <c r="I179" s="9" t="str">
        <f t="shared" si="52"/>
        <v/>
      </c>
      <c r="J179" s="7" t="str">
        <f t="shared" ca="1" si="53"/>
        <v/>
      </c>
      <c r="K179" s="3" t="str">
        <f t="shared" ca="1" si="54"/>
        <v/>
      </c>
      <c r="L179" s="13"/>
      <c r="M179" s="10"/>
      <c r="N179" s="11"/>
      <c r="O179" s="11"/>
      <c r="P179" s="7" t="str">
        <f t="shared" si="55"/>
        <v/>
      </c>
      <c r="Q179" s="3" t="str">
        <f t="shared" si="56"/>
        <v/>
      </c>
      <c r="R179" s="10"/>
      <c r="S179" s="3">
        <f t="shared" si="57"/>
        <v>0</v>
      </c>
      <c r="T179" s="3">
        <f t="shared" si="58"/>
        <v>0</v>
      </c>
      <c r="U179" s="3">
        <f t="shared" si="59"/>
        <v>0</v>
      </c>
      <c r="V179" s="3">
        <f>IFERROR(IF(INDEX(Reimbursement!$L$4:$L$203,MATCH($A179,Reimbursement!$A$4:$A$203,0))="",wNoEsc,IF(INDEX(Reimbursement!$L$4:$L$203,MATCH($A179,Reimbursement!$A$4:$A$203,0))&lt;0.03,wEscLow,wEscGood)),0)</f>
        <v>0</v>
      </c>
      <c r="W179" s="3">
        <f>IFERROR(IF(INDEX('Timely Filing'!$D$4:$D$203,MATCH($A179,'Timely Filing'!$A$4:$A$203,0))&lt;90,wTFShort,IF(INDEX('Timely Filing'!$D$4:$D$203,MATCH($A179,'Timely Filing'!$A$4:$A$203,0))&lt;180,wTFMed,wTFGood)),0)</f>
        <v>0</v>
      </c>
      <c r="X179" s="3">
        <f>IFERROR(IF(INDEX('Timely Filing'!$E$4:$E$203,MATCH($A179,'Timely Filing'!$A$4:$A$203,0))&gt;45,wPaySlow,IF(INDEX('Timely Filing'!$E$4:$E$203,MATCH($A179,'Timely Filing'!$A$4:$A$203,0))&gt;30,wPayMed,wPayGood)),0)</f>
        <v>0</v>
      </c>
      <c r="Y179" s="3">
        <f>IFERROR(IF(INDEX('Timely Filing'!$H$4:$H$203,MATCH($A179,'Timely Filing'!$A$4:$A$203,0))&gt;24,wRecLong,IF(INDEX('Timely Filing'!$H$4:$H$203,MATCH($A179,'Timely Filing'!$A$4:$A$203,0))&gt;12,wRecMed,wRecGood)),0)</f>
        <v>0</v>
      </c>
      <c r="Z179" s="3">
        <f>IFERROR(IF(INDEX('Auth &amp; Admin'!$B$4:$B$203,MATCH($A179,'Auth &amp; Admin'!$A$4:$A$203,0))="Y",wAuth,0),0)</f>
        <v>0</v>
      </c>
      <c r="AA179" s="3">
        <f>IFERROR(IF(INDEX('Auth &amp; Admin'!$G$4:$G$203,MATCH($A179,'Auth &amp; Admin'!$A$4:$A$203,0))="Increasing",wDenInc,IF(INDEX('Auth &amp; Admin'!$G$4:$G$203,MATCH($A179,'Auth &amp; Admin'!$A$4:$A$203,0))="Stable",wDenStable,IF(INDEX('Auth &amp; Admin'!$G$4:$G$203,MATCH($A179,'Auth &amp; Admin'!$A$4:$A$203,0))="Decreasing",wDenDec,0))),0)</f>
        <v>0</v>
      </c>
      <c r="AB179" s="3">
        <f>IFERROR(IF(INDEX(Reimbursement!$J$4:$J$203,MATCH($A179,Reimbursement!$A$4:$A$203,0))="",0,IF(INDEX(Reimbursement!$J$4:$J$203,MATCH($A179,Reimbursement!$A$4:$A$203,0))&lt;1,wJLow,IF(INDEX(Reimbursement!$J$4:$J$203,MATCH($A179,Reimbursement!$A$4:$A$203,0))&lt;1.1,wJMed,wJGood))),0)</f>
        <v>0</v>
      </c>
    </row>
    <row r="180" spans="1:28">
      <c r="A180" s="3" t="str">
        <f t="shared" si="50"/>
        <v/>
      </c>
      <c r="B180" s="10"/>
      <c r="C180" s="10"/>
      <c r="D180" s="11"/>
      <c r="E180" s="11"/>
      <c r="F180" s="12" t="str">
        <f t="shared" si="51"/>
        <v/>
      </c>
      <c r="G180" s="10"/>
      <c r="H180" s="10"/>
      <c r="I180" s="9" t="str">
        <f t="shared" si="52"/>
        <v/>
      </c>
      <c r="J180" s="7" t="str">
        <f t="shared" ca="1" si="53"/>
        <v/>
      </c>
      <c r="K180" s="3" t="str">
        <f t="shared" ca="1" si="54"/>
        <v/>
      </c>
      <c r="L180" s="13"/>
      <c r="M180" s="10"/>
      <c r="N180" s="11"/>
      <c r="O180" s="11"/>
      <c r="P180" s="7" t="str">
        <f t="shared" si="55"/>
        <v/>
      </c>
      <c r="Q180" s="3" t="str">
        <f t="shared" si="56"/>
        <v/>
      </c>
      <c r="R180" s="10"/>
      <c r="S180" s="3">
        <f t="shared" si="57"/>
        <v>0</v>
      </c>
      <c r="T180" s="3">
        <f t="shared" si="58"/>
        <v>0</v>
      </c>
      <c r="U180" s="3">
        <f t="shared" si="59"/>
        <v>0</v>
      </c>
      <c r="V180" s="3">
        <f>IFERROR(IF(INDEX(Reimbursement!$L$4:$L$203,MATCH($A180,Reimbursement!$A$4:$A$203,0))="",wNoEsc,IF(INDEX(Reimbursement!$L$4:$L$203,MATCH($A180,Reimbursement!$A$4:$A$203,0))&lt;0.03,wEscLow,wEscGood)),0)</f>
        <v>0</v>
      </c>
      <c r="W180" s="3">
        <f>IFERROR(IF(INDEX('Timely Filing'!$D$4:$D$203,MATCH($A180,'Timely Filing'!$A$4:$A$203,0))&lt;90,wTFShort,IF(INDEX('Timely Filing'!$D$4:$D$203,MATCH($A180,'Timely Filing'!$A$4:$A$203,0))&lt;180,wTFMed,wTFGood)),0)</f>
        <v>0</v>
      </c>
      <c r="X180" s="3">
        <f>IFERROR(IF(INDEX('Timely Filing'!$E$4:$E$203,MATCH($A180,'Timely Filing'!$A$4:$A$203,0))&gt;45,wPaySlow,IF(INDEX('Timely Filing'!$E$4:$E$203,MATCH($A180,'Timely Filing'!$A$4:$A$203,0))&gt;30,wPayMed,wPayGood)),0)</f>
        <v>0</v>
      </c>
      <c r="Y180" s="3">
        <f>IFERROR(IF(INDEX('Timely Filing'!$H$4:$H$203,MATCH($A180,'Timely Filing'!$A$4:$A$203,0))&gt;24,wRecLong,IF(INDEX('Timely Filing'!$H$4:$H$203,MATCH($A180,'Timely Filing'!$A$4:$A$203,0))&gt;12,wRecMed,wRecGood)),0)</f>
        <v>0</v>
      </c>
      <c r="Z180" s="3">
        <f>IFERROR(IF(INDEX('Auth &amp; Admin'!$B$4:$B$203,MATCH($A180,'Auth &amp; Admin'!$A$4:$A$203,0))="Y",wAuth,0),0)</f>
        <v>0</v>
      </c>
      <c r="AA180" s="3">
        <f>IFERROR(IF(INDEX('Auth &amp; Admin'!$G$4:$G$203,MATCH($A180,'Auth &amp; Admin'!$A$4:$A$203,0))="Increasing",wDenInc,IF(INDEX('Auth &amp; Admin'!$G$4:$G$203,MATCH($A180,'Auth &amp; Admin'!$A$4:$A$203,0))="Stable",wDenStable,IF(INDEX('Auth &amp; Admin'!$G$4:$G$203,MATCH($A180,'Auth &amp; Admin'!$A$4:$A$203,0))="Decreasing",wDenDec,0))),0)</f>
        <v>0</v>
      </c>
      <c r="AB180" s="3">
        <f>IFERROR(IF(INDEX(Reimbursement!$J$4:$J$203,MATCH($A180,Reimbursement!$A$4:$A$203,0))="",0,IF(INDEX(Reimbursement!$J$4:$J$203,MATCH($A180,Reimbursement!$A$4:$A$203,0))&lt;1,wJLow,IF(INDEX(Reimbursement!$J$4:$J$203,MATCH($A180,Reimbursement!$A$4:$A$203,0))&lt;1.1,wJMed,wJGood))),0)</f>
        <v>0</v>
      </c>
    </row>
    <row r="181" spans="1:28">
      <c r="A181" s="3" t="str">
        <f t="shared" si="50"/>
        <v/>
      </c>
      <c r="B181" s="10"/>
      <c r="C181" s="10"/>
      <c r="D181" s="11"/>
      <c r="E181" s="11"/>
      <c r="F181" s="12" t="str">
        <f t="shared" si="51"/>
        <v/>
      </c>
      <c r="G181" s="10"/>
      <c r="H181" s="10"/>
      <c r="I181" s="9" t="str">
        <f t="shared" si="52"/>
        <v/>
      </c>
      <c r="J181" s="7" t="str">
        <f t="shared" ca="1" si="53"/>
        <v/>
      </c>
      <c r="K181" s="3" t="str">
        <f t="shared" ca="1" si="54"/>
        <v/>
      </c>
      <c r="L181" s="13"/>
      <c r="M181" s="10"/>
      <c r="N181" s="11"/>
      <c r="O181" s="11"/>
      <c r="P181" s="7" t="str">
        <f t="shared" si="55"/>
        <v/>
      </c>
      <c r="Q181" s="3" t="str">
        <f t="shared" si="56"/>
        <v/>
      </c>
      <c r="R181" s="10"/>
      <c r="S181" s="3">
        <f t="shared" si="57"/>
        <v>0</v>
      </c>
      <c r="T181" s="3">
        <f t="shared" si="58"/>
        <v>0</v>
      </c>
      <c r="U181" s="3">
        <f t="shared" si="59"/>
        <v>0</v>
      </c>
      <c r="V181" s="3">
        <f>IFERROR(IF(INDEX(Reimbursement!$L$4:$L$203,MATCH($A181,Reimbursement!$A$4:$A$203,0))="",wNoEsc,IF(INDEX(Reimbursement!$L$4:$L$203,MATCH($A181,Reimbursement!$A$4:$A$203,0))&lt;0.03,wEscLow,wEscGood)),0)</f>
        <v>0</v>
      </c>
      <c r="W181" s="3">
        <f>IFERROR(IF(INDEX('Timely Filing'!$D$4:$D$203,MATCH($A181,'Timely Filing'!$A$4:$A$203,0))&lt;90,wTFShort,IF(INDEX('Timely Filing'!$D$4:$D$203,MATCH($A181,'Timely Filing'!$A$4:$A$203,0))&lt;180,wTFMed,wTFGood)),0)</f>
        <v>0</v>
      </c>
      <c r="X181" s="3">
        <f>IFERROR(IF(INDEX('Timely Filing'!$E$4:$E$203,MATCH($A181,'Timely Filing'!$A$4:$A$203,0))&gt;45,wPaySlow,IF(INDEX('Timely Filing'!$E$4:$E$203,MATCH($A181,'Timely Filing'!$A$4:$A$203,0))&gt;30,wPayMed,wPayGood)),0)</f>
        <v>0</v>
      </c>
      <c r="Y181" s="3">
        <f>IFERROR(IF(INDEX('Timely Filing'!$H$4:$H$203,MATCH($A181,'Timely Filing'!$A$4:$A$203,0))&gt;24,wRecLong,IF(INDEX('Timely Filing'!$H$4:$H$203,MATCH($A181,'Timely Filing'!$A$4:$A$203,0))&gt;12,wRecMed,wRecGood)),0)</f>
        <v>0</v>
      </c>
      <c r="Z181" s="3">
        <f>IFERROR(IF(INDEX('Auth &amp; Admin'!$B$4:$B$203,MATCH($A181,'Auth &amp; Admin'!$A$4:$A$203,0))="Y",wAuth,0),0)</f>
        <v>0</v>
      </c>
      <c r="AA181" s="3">
        <f>IFERROR(IF(INDEX('Auth &amp; Admin'!$G$4:$G$203,MATCH($A181,'Auth &amp; Admin'!$A$4:$A$203,0))="Increasing",wDenInc,IF(INDEX('Auth &amp; Admin'!$G$4:$G$203,MATCH($A181,'Auth &amp; Admin'!$A$4:$A$203,0))="Stable",wDenStable,IF(INDEX('Auth &amp; Admin'!$G$4:$G$203,MATCH($A181,'Auth &amp; Admin'!$A$4:$A$203,0))="Decreasing",wDenDec,0))),0)</f>
        <v>0</v>
      </c>
      <c r="AB181" s="3">
        <f>IFERROR(IF(INDEX(Reimbursement!$J$4:$J$203,MATCH($A181,Reimbursement!$A$4:$A$203,0))="",0,IF(INDEX(Reimbursement!$J$4:$J$203,MATCH($A181,Reimbursement!$A$4:$A$203,0))&lt;1,wJLow,IF(INDEX(Reimbursement!$J$4:$J$203,MATCH($A181,Reimbursement!$A$4:$A$203,0))&lt;1.1,wJMed,wJGood))),0)</f>
        <v>0</v>
      </c>
    </row>
    <row r="182" spans="1:28">
      <c r="A182" s="3" t="str">
        <f t="shared" si="50"/>
        <v/>
      </c>
      <c r="B182" s="10"/>
      <c r="C182" s="10"/>
      <c r="D182" s="11"/>
      <c r="E182" s="11"/>
      <c r="F182" s="12" t="str">
        <f t="shared" si="51"/>
        <v/>
      </c>
      <c r="G182" s="10"/>
      <c r="H182" s="10"/>
      <c r="I182" s="9" t="str">
        <f t="shared" si="52"/>
        <v/>
      </c>
      <c r="J182" s="7" t="str">
        <f t="shared" ca="1" si="53"/>
        <v/>
      </c>
      <c r="K182" s="3" t="str">
        <f t="shared" ca="1" si="54"/>
        <v/>
      </c>
      <c r="L182" s="13"/>
      <c r="M182" s="10"/>
      <c r="N182" s="11"/>
      <c r="O182" s="11"/>
      <c r="P182" s="7" t="str">
        <f t="shared" si="55"/>
        <v/>
      </c>
      <c r="Q182" s="3" t="str">
        <f t="shared" si="56"/>
        <v/>
      </c>
      <c r="R182" s="10"/>
      <c r="S182" s="3">
        <f t="shared" si="57"/>
        <v>0</v>
      </c>
      <c r="T182" s="3">
        <f t="shared" si="58"/>
        <v>0</v>
      </c>
      <c r="U182" s="3">
        <f t="shared" si="59"/>
        <v>0</v>
      </c>
      <c r="V182" s="3">
        <f>IFERROR(IF(INDEX(Reimbursement!$L$4:$L$203,MATCH($A182,Reimbursement!$A$4:$A$203,0))="",wNoEsc,IF(INDEX(Reimbursement!$L$4:$L$203,MATCH($A182,Reimbursement!$A$4:$A$203,0))&lt;0.03,wEscLow,wEscGood)),0)</f>
        <v>0</v>
      </c>
      <c r="W182" s="3">
        <f>IFERROR(IF(INDEX('Timely Filing'!$D$4:$D$203,MATCH($A182,'Timely Filing'!$A$4:$A$203,0))&lt;90,wTFShort,IF(INDEX('Timely Filing'!$D$4:$D$203,MATCH($A182,'Timely Filing'!$A$4:$A$203,0))&lt;180,wTFMed,wTFGood)),0)</f>
        <v>0</v>
      </c>
      <c r="X182" s="3">
        <f>IFERROR(IF(INDEX('Timely Filing'!$E$4:$E$203,MATCH($A182,'Timely Filing'!$A$4:$A$203,0))&gt;45,wPaySlow,IF(INDEX('Timely Filing'!$E$4:$E$203,MATCH($A182,'Timely Filing'!$A$4:$A$203,0))&gt;30,wPayMed,wPayGood)),0)</f>
        <v>0</v>
      </c>
      <c r="Y182" s="3">
        <f>IFERROR(IF(INDEX('Timely Filing'!$H$4:$H$203,MATCH($A182,'Timely Filing'!$A$4:$A$203,0))&gt;24,wRecLong,IF(INDEX('Timely Filing'!$H$4:$H$203,MATCH($A182,'Timely Filing'!$A$4:$A$203,0))&gt;12,wRecMed,wRecGood)),0)</f>
        <v>0</v>
      </c>
      <c r="Z182" s="3">
        <f>IFERROR(IF(INDEX('Auth &amp; Admin'!$B$4:$B$203,MATCH($A182,'Auth &amp; Admin'!$A$4:$A$203,0))="Y",wAuth,0),0)</f>
        <v>0</v>
      </c>
      <c r="AA182" s="3">
        <f>IFERROR(IF(INDEX('Auth &amp; Admin'!$G$4:$G$203,MATCH($A182,'Auth &amp; Admin'!$A$4:$A$203,0))="Increasing",wDenInc,IF(INDEX('Auth &amp; Admin'!$G$4:$G$203,MATCH($A182,'Auth &amp; Admin'!$A$4:$A$203,0))="Stable",wDenStable,IF(INDEX('Auth &amp; Admin'!$G$4:$G$203,MATCH($A182,'Auth &amp; Admin'!$A$4:$A$203,0))="Decreasing",wDenDec,0))),0)</f>
        <v>0</v>
      </c>
      <c r="AB182" s="3">
        <f>IFERROR(IF(INDEX(Reimbursement!$J$4:$J$203,MATCH($A182,Reimbursement!$A$4:$A$203,0))="",0,IF(INDEX(Reimbursement!$J$4:$J$203,MATCH($A182,Reimbursement!$A$4:$A$203,0))&lt;1,wJLow,IF(INDEX(Reimbursement!$J$4:$J$203,MATCH($A182,Reimbursement!$A$4:$A$203,0))&lt;1.1,wJMed,wJGood))),0)</f>
        <v>0</v>
      </c>
    </row>
    <row r="183" spans="1:28">
      <c r="A183" s="3" t="str">
        <f t="shared" si="50"/>
        <v/>
      </c>
      <c r="B183" s="10"/>
      <c r="C183" s="10"/>
      <c r="D183" s="11"/>
      <c r="E183" s="11"/>
      <c r="F183" s="12" t="str">
        <f t="shared" si="51"/>
        <v/>
      </c>
      <c r="G183" s="10"/>
      <c r="H183" s="10"/>
      <c r="I183" s="9" t="str">
        <f t="shared" si="52"/>
        <v/>
      </c>
      <c r="J183" s="7" t="str">
        <f t="shared" ca="1" si="53"/>
        <v/>
      </c>
      <c r="K183" s="3" t="str">
        <f t="shared" ca="1" si="54"/>
        <v/>
      </c>
      <c r="L183" s="13"/>
      <c r="M183" s="10"/>
      <c r="N183" s="11"/>
      <c r="O183" s="11"/>
      <c r="P183" s="7" t="str">
        <f t="shared" si="55"/>
        <v/>
      </c>
      <c r="Q183" s="3" t="str">
        <f t="shared" si="56"/>
        <v/>
      </c>
      <c r="R183" s="10"/>
      <c r="S183" s="3">
        <f t="shared" si="57"/>
        <v>0</v>
      </c>
      <c r="T183" s="3">
        <f t="shared" si="58"/>
        <v>0</v>
      </c>
      <c r="U183" s="3">
        <f t="shared" si="59"/>
        <v>0</v>
      </c>
      <c r="V183" s="3">
        <f>IFERROR(IF(INDEX(Reimbursement!$L$4:$L$203,MATCH($A183,Reimbursement!$A$4:$A$203,0))="",wNoEsc,IF(INDEX(Reimbursement!$L$4:$L$203,MATCH($A183,Reimbursement!$A$4:$A$203,0))&lt;0.03,wEscLow,wEscGood)),0)</f>
        <v>0</v>
      </c>
      <c r="W183" s="3">
        <f>IFERROR(IF(INDEX('Timely Filing'!$D$4:$D$203,MATCH($A183,'Timely Filing'!$A$4:$A$203,0))&lt;90,wTFShort,IF(INDEX('Timely Filing'!$D$4:$D$203,MATCH($A183,'Timely Filing'!$A$4:$A$203,0))&lt;180,wTFMed,wTFGood)),0)</f>
        <v>0</v>
      </c>
      <c r="X183" s="3">
        <f>IFERROR(IF(INDEX('Timely Filing'!$E$4:$E$203,MATCH($A183,'Timely Filing'!$A$4:$A$203,0))&gt;45,wPaySlow,IF(INDEX('Timely Filing'!$E$4:$E$203,MATCH($A183,'Timely Filing'!$A$4:$A$203,0))&gt;30,wPayMed,wPayGood)),0)</f>
        <v>0</v>
      </c>
      <c r="Y183" s="3">
        <f>IFERROR(IF(INDEX('Timely Filing'!$H$4:$H$203,MATCH($A183,'Timely Filing'!$A$4:$A$203,0))&gt;24,wRecLong,IF(INDEX('Timely Filing'!$H$4:$H$203,MATCH($A183,'Timely Filing'!$A$4:$A$203,0))&gt;12,wRecMed,wRecGood)),0)</f>
        <v>0</v>
      </c>
      <c r="Z183" s="3">
        <f>IFERROR(IF(INDEX('Auth &amp; Admin'!$B$4:$B$203,MATCH($A183,'Auth &amp; Admin'!$A$4:$A$203,0))="Y",wAuth,0),0)</f>
        <v>0</v>
      </c>
      <c r="AA183" s="3">
        <f>IFERROR(IF(INDEX('Auth &amp; Admin'!$G$4:$G$203,MATCH($A183,'Auth &amp; Admin'!$A$4:$A$203,0))="Increasing",wDenInc,IF(INDEX('Auth &amp; Admin'!$G$4:$G$203,MATCH($A183,'Auth &amp; Admin'!$A$4:$A$203,0))="Stable",wDenStable,IF(INDEX('Auth &amp; Admin'!$G$4:$G$203,MATCH($A183,'Auth &amp; Admin'!$A$4:$A$203,0))="Decreasing",wDenDec,0))),0)</f>
        <v>0</v>
      </c>
      <c r="AB183" s="3">
        <f>IFERROR(IF(INDEX(Reimbursement!$J$4:$J$203,MATCH($A183,Reimbursement!$A$4:$A$203,0))="",0,IF(INDEX(Reimbursement!$J$4:$J$203,MATCH($A183,Reimbursement!$A$4:$A$203,0))&lt;1,wJLow,IF(INDEX(Reimbursement!$J$4:$J$203,MATCH($A183,Reimbursement!$A$4:$A$203,0))&lt;1.1,wJMed,wJGood))),0)</f>
        <v>0</v>
      </c>
    </row>
    <row r="184" spans="1:28">
      <c r="A184" s="3" t="str">
        <f t="shared" si="50"/>
        <v/>
      </c>
      <c r="B184" s="10"/>
      <c r="C184" s="10"/>
      <c r="D184" s="11"/>
      <c r="E184" s="11"/>
      <c r="F184" s="12" t="str">
        <f t="shared" si="51"/>
        <v/>
      </c>
      <c r="G184" s="10"/>
      <c r="H184" s="10"/>
      <c r="I184" s="9" t="str">
        <f t="shared" si="52"/>
        <v/>
      </c>
      <c r="J184" s="7" t="str">
        <f t="shared" ca="1" si="53"/>
        <v/>
      </c>
      <c r="K184" s="3" t="str">
        <f t="shared" ca="1" si="54"/>
        <v/>
      </c>
      <c r="L184" s="13"/>
      <c r="M184" s="10"/>
      <c r="N184" s="11"/>
      <c r="O184" s="11"/>
      <c r="P184" s="7" t="str">
        <f t="shared" si="55"/>
        <v/>
      </c>
      <c r="Q184" s="3" t="str">
        <f t="shared" si="56"/>
        <v/>
      </c>
      <c r="R184" s="10"/>
      <c r="S184" s="3">
        <f t="shared" si="57"/>
        <v>0</v>
      </c>
      <c r="T184" s="3">
        <f t="shared" si="58"/>
        <v>0</v>
      </c>
      <c r="U184" s="3">
        <f t="shared" si="59"/>
        <v>0</v>
      </c>
      <c r="V184" s="3">
        <f>IFERROR(IF(INDEX(Reimbursement!$L$4:$L$203,MATCH($A184,Reimbursement!$A$4:$A$203,0))="",wNoEsc,IF(INDEX(Reimbursement!$L$4:$L$203,MATCH($A184,Reimbursement!$A$4:$A$203,0))&lt;0.03,wEscLow,wEscGood)),0)</f>
        <v>0</v>
      </c>
      <c r="W184" s="3">
        <f>IFERROR(IF(INDEX('Timely Filing'!$D$4:$D$203,MATCH($A184,'Timely Filing'!$A$4:$A$203,0))&lt;90,wTFShort,IF(INDEX('Timely Filing'!$D$4:$D$203,MATCH($A184,'Timely Filing'!$A$4:$A$203,0))&lt;180,wTFMed,wTFGood)),0)</f>
        <v>0</v>
      </c>
      <c r="X184" s="3">
        <f>IFERROR(IF(INDEX('Timely Filing'!$E$4:$E$203,MATCH($A184,'Timely Filing'!$A$4:$A$203,0))&gt;45,wPaySlow,IF(INDEX('Timely Filing'!$E$4:$E$203,MATCH($A184,'Timely Filing'!$A$4:$A$203,0))&gt;30,wPayMed,wPayGood)),0)</f>
        <v>0</v>
      </c>
      <c r="Y184" s="3">
        <f>IFERROR(IF(INDEX('Timely Filing'!$H$4:$H$203,MATCH($A184,'Timely Filing'!$A$4:$A$203,0))&gt;24,wRecLong,IF(INDEX('Timely Filing'!$H$4:$H$203,MATCH($A184,'Timely Filing'!$A$4:$A$203,0))&gt;12,wRecMed,wRecGood)),0)</f>
        <v>0</v>
      </c>
      <c r="Z184" s="3">
        <f>IFERROR(IF(INDEX('Auth &amp; Admin'!$B$4:$B$203,MATCH($A184,'Auth &amp; Admin'!$A$4:$A$203,0))="Y",wAuth,0),0)</f>
        <v>0</v>
      </c>
      <c r="AA184" s="3">
        <f>IFERROR(IF(INDEX('Auth &amp; Admin'!$G$4:$G$203,MATCH($A184,'Auth &amp; Admin'!$A$4:$A$203,0))="Increasing",wDenInc,IF(INDEX('Auth &amp; Admin'!$G$4:$G$203,MATCH($A184,'Auth &amp; Admin'!$A$4:$A$203,0))="Stable",wDenStable,IF(INDEX('Auth &amp; Admin'!$G$4:$G$203,MATCH($A184,'Auth &amp; Admin'!$A$4:$A$203,0))="Decreasing",wDenDec,0))),0)</f>
        <v>0</v>
      </c>
      <c r="AB184" s="3">
        <f>IFERROR(IF(INDEX(Reimbursement!$J$4:$J$203,MATCH($A184,Reimbursement!$A$4:$A$203,0))="",0,IF(INDEX(Reimbursement!$J$4:$J$203,MATCH($A184,Reimbursement!$A$4:$A$203,0))&lt;1,wJLow,IF(INDEX(Reimbursement!$J$4:$J$203,MATCH($A184,Reimbursement!$A$4:$A$203,0))&lt;1.1,wJMed,wJGood))),0)</f>
        <v>0</v>
      </c>
    </row>
    <row r="185" spans="1:28">
      <c r="A185" s="3" t="str">
        <f t="shared" si="50"/>
        <v/>
      </c>
      <c r="B185" s="10"/>
      <c r="C185" s="10"/>
      <c r="D185" s="11"/>
      <c r="E185" s="11"/>
      <c r="F185" s="12" t="str">
        <f t="shared" si="51"/>
        <v/>
      </c>
      <c r="G185" s="10"/>
      <c r="H185" s="10"/>
      <c r="I185" s="9" t="str">
        <f t="shared" si="52"/>
        <v/>
      </c>
      <c r="J185" s="7" t="str">
        <f t="shared" ca="1" si="53"/>
        <v/>
      </c>
      <c r="K185" s="3" t="str">
        <f t="shared" ca="1" si="54"/>
        <v/>
      </c>
      <c r="L185" s="13"/>
      <c r="M185" s="10"/>
      <c r="N185" s="11"/>
      <c r="O185" s="11"/>
      <c r="P185" s="7" t="str">
        <f t="shared" si="55"/>
        <v/>
      </c>
      <c r="Q185" s="3" t="str">
        <f t="shared" si="56"/>
        <v/>
      </c>
      <c r="R185" s="10"/>
      <c r="S185" s="3">
        <f t="shared" si="57"/>
        <v>0</v>
      </c>
      <c r="T185" s="3">
        <f t="shared" si="58"/>
        <v>0</v>
      </c>
      <c r="U185" s="3">
        <f t="shared" si="59"/>
        <v>0</v>
      </c>
      <c r="V185" s="3">
        <f>IFERROR(IF(INDEX(Reimbursement!$L$4:$L$203,MATCH($A185,Reimbursement!$A$4:$A$203,0))="",wNoEsc,IF(INDEX(Reimbursement!$L$4:$L$203,MATCH($A185,Reimbursement!$A$4:$A$203,0))&lt;0.03,wEscLow,wEscGood)),0)</f>
        <v>0</v>
      </c>
      <c r="W185" s="3">
        <f>IFERROR(IF(INDEX('Timely Filing'!$D$4:$D$203,MATCH($A185,'Timely Filing'!$A$4:$A$203,0))&lt;90,wTFShort,IF(INDEX('Timely Filing'!$D$4:$D$203,MATCH($A185,'Timely Filing'!$A$4:$A$203,0))&lt;180,wTFMed,wTFGood)),0)</f>
        <v>0</v>
      </c>
      <c r="X185" s="3">
        <f>IFERROR(IF(INDEX('Timely Filing'!$E$4:$E$203,MATCH($A185,'Timely Filing'!$A$4:$A$203,0))&gt;45,wPaySlow,IF(INDEX('Timely Filing'!$E$4:$E$203,MATCH($A185,'Timely Filing'!$A$4:$A$203,0))&gt;30,wPayMed,wPayGood)),0)</f>
        <v>0</v>
      </c>
      <c r="Y185" s="3">
        <f>IFERROR(IF(INDEX('Timely Filing'!$H$4:$H$203,MATCH($A185,'Timely Filing'!$A$4:$A$203,0))&gt;24,wRecLong,IF(INDEX('Timely Filing'!$H$4:$H$203,MATCH($A185,'Timely Filing'!$A$4:$A$203,0))&gt;12,wRecMed,wRecGood)),0)</f>
        <v>0</v>
      </c>
      <c r="Z185" s="3">
        <f>IFERROR(IF(INDEX('Auth &amp; Admin'!$B$4:$B$203,MATCH($A185,'Auth &amp; Admin'!$A$4:$A$203,0))="Y",wAuth,0),0)</f>
        <v>0</v>
      </c>
      <c r="AA185" s="3">
        <f>IFERROR(IF(INDEX('Auth &amp; Admin'!$G$4:$G$203,MATCH($A185,'Auth &amp; Admin'!$A$4:$A$203,0))="Increasing",wDenInc,IF(INDEX('Auth &amp; Admin'!$G$4:$G$203,MATCH($A185,'Auth &amp; Admin'!$A$4:$A$203,0))="Stable",wDenStable,IF(INDEX('Auth &amp; Admin'!$G$4:$G$203,MATCH($A185,'Auth &amp; Admin'!$A$4:$A$203,0))="Decreasing",wDenDec,0))),0)</f>
        <v>0</v>
      </c>
      <c r="AB185" s="3">
        <f>IFERROR(IF(INDEX(Reimbursement!$J$4:$J$203,MATCH($A185,Reimbursement!$A$4:$A$203,0))="",0,IF(INDEX(Reimbursement!$J$4:$J$203,MATCH($A185,Reimbursement!$A$4:$A$203,0))&lt;1,wJLow,IF(INDEX(Reimbursement!$J$4:$J$203,MATCH($A185,Reimbursement!$A$4:$A$203,0))&lt;1.1,wJMed,wJGood))),0)</f>
        <v>0</v>
      </c>
    </row>
    <row r="186" spans="1:28">
      <c r="A186" s="3" t="str">
        <f t="shared" si="50"/>
        <v/>
      </c>
      <c r="B186" s="10"/>
      <c r="C186" s="10"/>
      <c r="D186" s="11"/>
      <c r="E186" s="11"/>
      <c r="F186" s="12" t="str">
        <f t="shared" si="51"/>
        <v/>
      </c>
      <c r="G186" s="10"/>
      <c r="H186" s="10"/>
      <c r="I186" s="9" t="str">
        <f t="shared" si="52"/>
        <v/>
      </c>
      <c r="J186" s="7" t="str">
        <f t="shared" ca="1" si="53"/>
        <v/>
      </c>
      <c r="K186" s="3" t="str">
        <f t="shared" ca="1" si="54"/>
        <v/>
      </c>
      <c r="L186" s="13"/>
      <c r="M186" s="10"/>
      <c r="N186" s="11"/>
      <c r="O186" s="11"/>
      <c r="P186" s="7" t="str">
        <f t="shared" si="55"/>
        <v/>
      </c>
      <c r="Q186" s="3" t="str">
        <f t="shared" si="56"/>
        <v/>
      </c>
      <c r="R186" s="10"/>
      <c r="S186" s="3">
        <f t="shared" si="57"/>
        <v>0</v>
      </c>
      <c r="T186" s="3">
        <f t="shared" si="58"/>
        <v>0</v>
      </c>
      <c r="U186" s="3">
        <f t="shared" si="59"/>
        <v>0</v>
      </c>
      <c r="V186" s="3">
        <f>IFERROR(IF(INDEX(Reimbursement!$L$4:$L$203,MATCH($A186,Reimbursement!$A$4:$A$203,0))="",wNoEsc,IF(INDEX(Reimbursement!$L$4:$L$203,MATCH($A186,Reimbursement!$A$4:$A$203,0))&lt;0.03,wEscLow,wEscGood)),0)</f>
        <v>0</v>
      </c>
      <c r="W186" s="3">
        <f>IFERROR(IF(INDEX('Timely Filing'!$D$4:$D$203,MATCH($A186,'Timely Filing'!$A$4:$A$203,0))&lt;90,wTFShort,IF(INDEX('Timely Filing'!$D$4:$D$203,MATCH($A186,'Timely Filing'!$A$4:$A$203,0))&lt;180,wTFMed,wTFGood)),0)</f>
        <v>0</v>
      </c>
      <c r="X186" s="3">
        <f>IFERROR(IF(INDEX('Timely Filing'!$E$4:$E$203,MATCH($A186,'Timely Filing'!$A$4:$A$203,0))&gt;45,wPaySlow,IF(INDEX('Timely Filing'!$E$4:$E$203,MATCH($A186,'Timely Filing'!$A$4:$A$203,0))&gt;30,wPayMed,wPayGood)),0)</f>
        <v>0</v>
      </c>
      <c r="Y186" s="3">
        <f>IFERROR(IF(INDEX('Timely Filing'!$H$4:$H$203,MATCH($A186,'Timely Filing'!$A$4:$A$203,0))&gt;24,wRecLong,IF(INDEX('Timely Filing'!$H$4:$H$203,MATCH($A186,'Timely Filing'!$A$4:$A$203,0))&gt;12,wRecMed,wRecGood)),0)</f>
        <v>0</v>
      </c>
      <c r="Z186" s="3">
        <f>IFERROR(IF(INDEX('Auth &amp; Admin'!$B$4:$B$203,MATCH($A186,'Auth &amp; Admin'!$A$4:$A$203,0))="Y",wAuth,0),0)</f>
        <v>0</v>
      </c>
      <c r="AA186" s="3">
        <f>IFERROR(IF(INDEX('Auth &amp; Admin'!$G$4:$G$203,MATCH($A186,'Auth &amp; Admin'!$A$4:$A$203,0))="Increasing",wDenInc,IF(INDEX('Auth &amp; Admin'!$G$4:$G$203,MATCH($A186,'Auth &amp; Admin'!$A$4:$A$203,0))="Stable",wDenStable,IF(INDEX('Auth &amp; Admin'!$G$4:$G$203,MATCH($A186,'Auth &amp; Admin'!$A$4:$A$203,0))="Decreasing",wDenDec,0))),0)</f>
        <v>0</v>
      </c>
      <c r="AB186" s="3">
        <f>IFERROR(IF(INDEX(Reimbursement!$J$4:$J$203,MATCH($A186,Reimbursement!$A$4:$A$203,0))="",0,IF(INDEX(Reimbursement!$J$4:$J$203,MATCH($A186,Reimbursement!$A$4:$A$203,0))&lt;1,wJLow,IF(INDEX(Reimbursement!$J$4:$J$203,MATCH($A186,Reimbursement!$A$4:$A$203,0))&lt;1.1,wJMed,wJGood))),0)</f>
        <v>0</v>
      </c>
    </row>
    <row r="187" spans="1:28">
      <c r="A187" s="3" t="str">
        <f t="shared" si="50"/>
        <v/>
      </c>
      <c r="B187" s="10"/>
      <c r="C187" s="10"/>
      <c r="D187" s="11"/>
      <c r="E187" s="11"/>
      <c r="F187" s="12" t="str">
        <f t="shared" si="51"/>
        <v/>
      </c>
      <c r="G187" s="10"/>
      <c r="H187" s="10"/>
      <c r="I187" s="9" t="str">
        <f t="shared" si="52"/>
        <v/>
      </c>
      <c r="J187" s="7" t="str">
        <f t="shared" ca="1" si="53"/>
        <v/>
      </c>
      <c r="K187" s="3" t="str">
        <f t="shared" ca="1" si="54"/>
        <v/>
      </c>
      <c r="L187" s="13"/>
      <c r="M187" s="10"/>
      <c r="N187" s="11"/>
      <c r="O187" s="11"/>
      <c r="P187" s="7" t="str">
        <f t="shared" si="55"/>
        <v/>
      </c>
      <c r="Q187" s="3" t="str">
        <f t="shared" si="56"/>
        <v/>
      </c>
      <c r="R187" s="10"/>
      <c r="S187" s="3">
        <f t="shared" si="57"/>
        <v>0</v>
      </c>
      <c r="T187" s="3">
        <f t="shared" si="58"/>
        <v>0</v>
      </c>
      <c r="U187" s="3">
        <f t="shared" si="59"/>
        <v>0</v>
      </c>
      <c r="V187" s="3">
        <f>IFERROR(IF(INDEX(Reimbursement!$L$4:$L$203,MATCH($A187,Reimbursement!$A$4:$A$203,0))="",wNoEsc,IF(INDEX(Reimbursement!$L$4:$L$203,MATCH($A187,Reimbursement!$A$4:$A$203,0))&lt;0.03,wEscLow,wEscGood)),0)</f>
        <v>0</v>
      </c>
      <c r="W187" s="3">
        <f>IFERROR(IF(INDEX('Timely Filing'!$D$4:$D$203,MATCH($A187,'Timely Filing'!$A$4:$A$203,0))&lt;90,wTFShort,IF(INDEX('Timely Filing'!$D$4:$D$203,MATCH($A187,'Timely Filing'!$A$4:$A$203,0))&lt;180,wTFMed,wTFGood)),0)</f>
        <v>0</v>
      </c>
      <c r="X187" s="3">
        <f>IFERROR(IF(INDEX('Timely Filing'!$E$4:$E$203,MATCH($A187,'Timely Filing'!$A$4:$A$203,0))&gt;45,wPaySlow,IF(INDEX('Timely Filing'!$E$4:$E$203,MATCH($A187,'Timely Filing'!$A$4:$A$203,0))&gt;30,wPayMed,wPayGood)),0)</f>
        <v>0</v>
      </c>
      <c r="Y187" s="3">
        <f>IFERROR(IF(INDEX('Timely Filing'!$H$4:$H$203,MATCH($A187,'Timely Filing'!$A$4:$A$203,0))&gt;24,wRecLong,IF(INDEX('Timely Filing'!$H$4:$H$203,MATCH($A187,'Timely Filing'!$A$4:$A$203,0))&gt;12,wRecMed,wRecGood)),0)</f>
        <v>0</v>
      </c>
      <c r="Z187" s="3">
        <f>IFERROR(IF(INDEX('Auth &amp; Admin'!$B$4:$B$203,MATCH($A187,'Auth &amp; Admin'!$A$4:$A$203,0))="Y",wAuth,0),0)</f>
        <v>0</v>
      </c>
      <c r="AA187" s="3">
        <f>IFERROR(IF(INDEX('Auth &amp; Admin'!$G$4:$G$203,MATCH($A187,'Auth &amp; Admin'!$A$4:$A$203,0))="Increasing",wDenInc,IF(INDEX('Auth &amp; Admin'!$G$4:$G$203,MATCH($A187,'Auth &amp; Admin'!$A$4:$A$203,0))="Stable",wDenStable,IF(INDEX('Auth &amp; Admin'!$G$4:$G$203,MATCH($A187,'Auth &amp; Admin'!$A$4:$A$203,0))="Decreasing",wDenDec,0))),0)</f>
        <v>0</v>
      </c>
      <c r="AB187" s="3">
        <f>IFERROR(IF(INDEX(Reimbursement!$J$4:$J$203,MATCH($A187,Reimbursement!$A$4:$A$203,0))="",0,IF(INDEX(Reimbursement!$J$4:$J$203,MATCH($A187,Reimbursement!$A$4:$A$203,0))&lt;1,wJLow,IF(INDEX(Reimbursement!$J$4:$J$203,MATCH($A187,Reimbursement!$A$4:$A$203,0))&lt;1.1,wJMed,wJGood))),0)</f>
        <v>0</v>
      </c>
    </row>
    <row r="188" spans="1:28">
      <c r="A188" s="3" t="str">
        <f t="shared" si="50"/>
        <v/>
      </c>
      <c r="B188" s="10"/>
      <c r="C188" s="10"/>
      <c r="D188" s="11"/>
      <c r="E188" s="11"/>
      <c r="F188" s="12" t="str">
        <f t="shared" si="51"/>
        <v/>
      </c>
      <c r="G188" s="10"/>
      <c r="H188" s="10"/>
      <c r="I188" s="9" t="str">
        <f t="shared" si="52"/>
        <v/>
      </c>
      <c r="J188" s="7" t="str">
        <f t="shared" ca="1" si="53"/>
        <v/>
      </c>
      <c r="K188" s="3" t="str">
        <f t="shared" ca="1" si="54"/>
        <v/>
      </c>
      <c r="L188" s="13"/>
      <c r="M188" s="10"/>
      <c r="N188" s="11"/>
      <c r="O188" s="11"/>
      <c r="P188" s="7" t="str">
        <f t="shared" si="55"/>
        <v/>
      </c>
      <c r="Q188" s="3" t="str">
        <f t="shared" si="56"/>
        <v/>
      </c>
      <c r="R188" s="10"/>
      <c r="S188" s="3">
        <f t="shared" si="57"/>
        <v>0</v>
      </c>
      <c r="T188" s="3">
        <f t="shared" si="58"/>
        <v>0</v>
      </c>
      <c r="U188" s="3">
        <f t="shared" si="59"/>
        <v>0</v>
      </c>
      <c r="V188" s="3">
        <f>IFERROR(IF(INDEX(Reimbursement!$L$4:$L$203,MATCH($A188,Reimbursement!$A$4:$A$203,0))="",wNoEsc,IF(INDEX(Reimbursement!$L$4:$L$203,MATCH($A188,Reimbursement!$A$4:$A$203,0))&lt;0.03,wEscLow,wEscGood)),0)</f>
        <v>0</v>
      </c>
      <c r="W188" s="3">
        <f>IFERROR(IF(INDEX('Timely Filing'!$D$4:$D$203,MATCH($A188,'Timely Filing'!$A$4:$A$203,0))&lt;90,wTFShort,IF(INDEX('Timely Filing'!$D$4:$D$203,MATCH($A188,'Timely Filing'!$A$4:$A$203,0))&lt;180,wTFMed,wTFGood)),0)</f>
        <v>0</v>
      </c>
      <c r="X188" s="3">
        <f>IFERROR(IF(INDEX('Timely Filing'!$E$4:$E$203,MATCH($A188,'Timely Filing'!$A$4:$A$203,0))&gt;45,wPaySlow,IF(INDEX('Timely Filing'!$E$4:$E$203,MATCH($A188,'Timely Filing'!$A$4:$A$203,0))&gt;30,wPayMed,wPayGood)),0)</f>
        <v>0</v>
      </c>
      <c r="Y188" s="3">
        <f>IFERROR(IF(INDEX('Timely Filing'!$H$4:$H$203,MATCH($A188,'Timely Filing'!$A$4:$A$203,0))&gt;24,wRecLong,IF(INDEX('Timely Filing'!$H$4:$H$203,MATCH($A188,'Timely Filing'!$A$4:$A$203,0))&gt;12,wRecMed,wRecGood)),0)</f>
        <v>0</v>
      </c>
      <c r="Z188" s="3">
        <f>IFERROR(IF(INDEX('Auth &amp; Admin'!$B$4:$B$203,MATCH($A188,'Auth &amp; Admin'!$A$4:$A$203,0))="Y",wAuth,0),0)</f>
        <v>0</v>
      </c>
      <c r="AA188" s="3">
        <f>IFERROR(IF(INDEX('Auth &amp; Admin'!$G$4:$G$203,MATCH($A188,'Auth &amp; Admin'!$A$4:$A$203,0))="Increasing",wDenInc,IF(INDEX('Auth &amp; Admin'!$G$4:$G$203,MATCH($A188,'Auth &amp; Admin'!$A$4:$A$203,0))="Stable",wDenStable,IF(INDEX('Auth &amp; Admin'!$G$4:$G$203,MATCH($A188,'Auth &amp; Admin'!$A$4:$A$203,0))="Decreasing",wDenDec,0))),0)</f>
        <v>0</v>
      </c>
      <c r="AB188" s="3">
        <f>IFERROR(IF(INDEX(Reimbursement!$J$4:$J$203,MATCH($A188,Reimbursement!$A$4:$A$203,0))="",0,IF(INDEX(Reimbursement!$J$4:$J$203,MATCH($A188,Reimbursement!$A$4:$A$203,0))&lt;1,wJLow,IF(INDEX(Reimbursement!$J$4:$J$203,MATCH($A188,Reimbursement!$A$4:$A$203,0))&lt;1.1,wJMed,wJGood))),0)</f>
        <v>0</v>
      </c>
    </row>
    <row r="189" spans="1:28">
      <c r="A189" s="3" t="str">
        <f t="shared" si="50"/>
        <v/>
      </c>
      <c r="B189" s="10"/>
      <c r="C189" s="10"/>
      <c r="D189" s="11"/>
      <c r="E189" s="11"/>
      <c r="F189" s="12" t="str">
        <f t="shared" si="51"/>
        <v/>
      </c>
      <c r="G189" s="10"/>
      <c r="H189" s="10"/>
      <c r="I189" s="9" t="str">
        <f t="shared" si="52"/>
        <v/>
      </c>
      <c r="J189" s="7" t="str">
        <f t="shared" ca="1" si="53"/>
        <v/>
      </c>
      <c r="K189" s="3" t="str">
        <f t="shared" ca="1" si="54"/>
        <v/>
      </c>
      <c r="L189" s="13"/>
      <c r="M189" s="10"/>
      <c r="N189" s="11"/>
      <c r="O189" s="11"/>
      <c r="P189" s="7" t="str">
        <f t="shared" si="55"/>
        <v/>
      </c>
      <c r="Q189" s="3" t="str">
        <f t="shared" si="56"/>
        <v/>
      </c>
      <c r="R189" s="10"/>
      <c r="S189" s="3">
        <f t="shared" si="57"/>
        <v>0</v>
      </c>
      <c r="T189" s="3">
        <f t="shared" si="58"/>
        <v>0</v>
      </c>
      <c r="U189" s="3">
        <f t="shared" si="59"/>
        <v>0</v>
      </c>
      <c r="V189" s="3">
        <f>IFERROR(IF(INDEX(Reimbursement!$L$4:$L$203,MATCH($A189,Reimbursement!$A$4:$A$203,0))="",wNoEsc,IF(INDEX(Reimbursement!$L$4:$L$203,MATCH($A189,Reimbursement!$A$4:$A$203,0))&lt;0.03,wEscLow,wEscGood)),0)</f>
        <v>0</v>
      </c>
      <c r="W189" s="3">
        <f>IFERROR(IF(INDEX('Timely Filing'!$D$4:$D$203,MATCH($A189,'Timely Filing'!$A$4:$A$203,0))&lt;90,wTFShort,IF(INDEX('Timely Filing'!$D$4:$D$203,MATCH($A189,'Timely Filing'!$A$4:$A$203,0))&lt;180,wTFMed,wTFGood)),0)</f>
        <v>0</v>
      </c>
      <c r="X189" s="3">
        <f>IFERROR(IF(INDEX('Timely Filing'!$E$4:$E$203,MATCH($A189,'Timely Filing'!$A$4:$A$203,0))&gt;45,wPaySlow,IF(INDEX('Timely Filing'!$E$4:$E$203,MATCH($A189,'Timely Filing'!$A$4:$A$203,0))&gt;30,wPayMed,wPayGood)),0)</f>
        <v>0</v>
      </c>
      <c r="Y189" s="3">
        <f>IFERROR(IF(INDEX('Timely Filing'!$H$4:$H$203,MATCH($A189,'Timely Filing'!$A$4:$A$203,0))&gt;24,wRecLong,IF(INDEX('Timely Filing'!$H$4:$H$203,MATCH($A189,'Timely Filing'!$A$4:$A$203,0))&gt;12,wRecMed,wRecGood)),0)</f>
        <v>0</v>
      </c>
      <c r="Z189" s="3">
        <f>IFERROR(IF(INDEX('Auth &amp; Admin'!$B$4:$B$203,MATCH($A189,'Auth &amp; Admin'!$A$4:$A$203,0))="Y",wAuth,0),0)</f>
        <v>0</v>
      </c>
      <c r="AA189" s="3">
        <f>IFERROR(IF(INDEX('Auth &amp; Admin'!$G$4:$G$203,MATCH($A189,'Auth &amp; Admin'!$A$4:$A$203,0))="Increasing",wDenInc,IF(INDEX('Auth &amp; Admin'!$G$4:$G$203,MATCH($A189,'Auth &amp; Admin'!$A$4:$A$203,0))="Stable",wDenStable,IF(INDEX('Auth &amp; Admin'!$G$4:$G$203,MATCH($A189,'Auth &amp; Admin'!$A$4:$A$203,0))="Decreasing",wDenDec,0))),0)</f>
        <v>0</v>
      </c>
      <c r="AB189" s="3">
        <f>IFERROR(IF(INDEX(Reimbursement!$J$4:$J$203,MATCH($A189,Reimbursement!$A$4:$A$203,0))="",0,IF(INDEX(Reimbursement!$J$4:$J$203,MATCH($A189,Reimbursement!$A$4:$A$203,0))&lt;1,wJLow,IF(INDEX(Reimbursement!$J$4:$J$203,MATCH($A189,Reimbursement!$A$4:$A$203,0))&lt;1.1,wJMed,wJGood))),0)</f>
        <v>0</v>
      </c>
    </row>
    <row r="190" spans="1:28">
      <c r="A190" s="3" t="str">
        <f t="shared" si="50"/>
        <v/>
      </c>
      <c r="B190" s="10"/>
      <c r="C190" s="10"/>
      <c r="D190" s="11"/>
      <c r="E190" s="11"/>
      <c r="F190" s="12" t="str">
        <f t="shared" si="51"/>
        <v/>
      </c>
      <c r="G190" s="10"/>
      <c r="H190" s="10"/>
      <c r="I190" s="9" t="str">
        <f t="shared" si="52"/>
        <v/>
      </c>
      <c r="J190" s="7" t="str">
        <f t="shared" ca="1" si="53"/>
        <v/>
      </c>
      <c r="K190" s="3" t="str">
        <f t="shared" ca="1" si="54"/>
        <v/>
      </c>
      <c r="L190" s="13"/>
      <c r="M190" s="10"/>
      <c r="N190" s="11"/>
      <c r="O190" s="11"/>
      <c r="P190" s="7" t="str">
        <f t="shared" si="55"/>
        <v/>
      </c>
      <c r="Q190" s="3" t="str">
        <f t="shared" si="56"/>
        <v/>
      </c>
      <c r="R190" s="10"/>
      <c r="S190" s="3">
        <f t="shared" si="57"/>
        <v>0</v>
      </c>
      <c r="T190" s="3">
        <f t="shared" si="58"/>
        <v>0</v>
      </c>
      <c r="U190" s="3">
        <f t="shared" si="59"/>
        <v>0</v>
      </c>
      <c r="V190" s="3">
        <f>IFERROR(IF(INDEX(Reimbursement!$L$4:$L$203,MATCH($A190,Reimbursement!$A$4:$A$203,0))="",wNoEsc,IF(INDEX(Reimbursement!$L$4:$L$203,MATCH($A190,Reimbursement!$A$4:$A$203,0))&lt;0.03,wEscLow,wEscGood)),0)</f>
        <v>0</v>
      </c>
      <c r="W190" s="3">
        <f>IFERROR(IF(INDEX('Timely Filing'!$D$4:$D$203,MATCH($A190,'Timely Filing'!$A$4:$A$203,0))&lt;90,wTFShort,IF(INDEX('Timely Filing'!$D$4:$D$203,MATCH($A190,'Timely Filing'!$A$4:$A$203,0))&lt;180,wTFMed,wTFGood)),0)</f>
        <v>0</v>
      </c>
      <c r="X190" s="3">
        <f>IFERROR(IF(INDEX('Timely Filing'!$E$4:$E$203,MATCH($A190,'Timely Filing'!$A$4:$A$203,0))&gt;45,wPaySlow,IF(INDEX('Timely Filing'!$E$4:$E$203,MATCH($A190,'Timely Filing'!$A$4:$A$203,0))&gt;30,wPayMed,wPayGood)),0)</f>
        <v>0</v>
      </c>
      <c r="Y190" s="3">
        <f>IFERROR(IF(INDEX('Timely Filing'!$H$4:$H$203,MATCH($A190,'Timely Filing'!$A$4:$A$203,0))&gt;24,wRecLong,IF(INDEX('Timely Filing'!$H$4:$H$203,MATCH($A190,'Timely Filing'!$A$4:$A$203,0))&gt;12,wRecMed,wRecGood)),0)</f>
        <v>0</v>
      </c>
      <c r="Z190" s="3">
        <f>IFERROR(IF(INDEX('Auth &amp; Admin'!$B$4:$B$203,MATCH($A190,'Auth &amp; Admin'!$A$4:$A$203,0))="Y",wAuth,0),0)</f>
        <v>0</v>
      </c>
      <c r="AA190" s="3">
        <f>IFERROR(IF(INDEX('Auth &amp; Admin'!$G$4:$G$203,MATCH($A190,'Auth &amp; Admin'!$A$4:$A$203,0))="Increasing",wDenInc,IF(INDEX('Auth &amp; Admin'!$G$4:$G$203,MATCH($A190,'Auth &amp; Admin'!$A$4:$A$203,0))="Stable",wDenStable,IF(INDEX('Auth &amp; Admin'!$G$4:$G$203,MATCH($A190,'Auth &amp; Admin'!$A$4:$A$203,0))="Decreasing",wDenDec,0))),0)</f>
        <v>0</v>
      </c>
      <c r="AB190" s="3">
        <f>IFERROR(IF(INDEX(Reimbursement!$J$4:$J$203,MATCH($A190,Reimbursement!$A$4:$A$203,0))="",0,IF(INDEX(Reimbursement!$J$4:$J$203,MATCH($A190,Reimbursement!$A$4:$A$203,0))&lt;1,wJLow,IF(INDEX(Reimbursement!$J$4:$J$203,MATCH($A190,Reimbursement!$A$4:$A$203,0))&lt;1.1,wJMed,wJGood))),0)</f>
        <v>0</v>
      </c>
    </row>
    <row r="191" spans="1:28">
      <c r="A191" s="3" t="str">
        <f t="shared" si="50"/>
        <v/>
      </c>
      <c r="B191" s="10"/>
      <c r="C191" s="10"/>
      <c r="D191" s="11"/>
      <c r="E191" s="11"/>
      <c r="F191" s="12" t="str">
        <f t="shared" si="51"/>
        <v/>
      </c>
      <c r="G191" s="10"/>
      <c r="H191" s="10"/>
      <c r="I191" s="9" t="str">
        <f t="shared" si="52"/>
        <v/>
      </c>
      <c r="J191" s="7" t="str">
        <f t="shared" ca="1" si="53"/>
        <v/>
      </c>
      <c r="K191" s="3" t="str">
        <f t="shared" ca="1" si="54"/>
        <v/>
      </c>
      <c r="L191" s="13"/>
      <c r="M191" s="10"/>
      <c r="N191" s="11"/>
      <c r="O191" s="11"/>
      <c r="P191" s="7" t="str">
        <f t="shared" si="55"/>
        <v/>
      </c>
      <c r="Q191" s="3" t="str">
        <f t="shared" si="56"/>
        <v/>
      </c>
      <c r="R191" s="10"/>
      <c r="S191" s="3">
        <f t="shared" si="57"/>
        <v>0</v>
      </c>
      <c r="T191" s="3">
        <f t="shared" si="58"/>
        <v>0</v>
      </c>
      <c r="U191" s="3">
        <f t="shared" si="59"/>
        <v>0</v>
      </c>
      <c r="V191" s="3">
        <f>IFERROR(IF(INDEX(Reimbursement!$L$4:$L$203,MATCH($A191,Reimbursement!$A$4:$A$203,0))="",wNoEsc,IF(INDEX(Reimbursement!$L$4:$L$203,MATCH($A191,Reimbursement!$A$4:$A$203,0))&lt;0.03,wEscLow,wEscGood)),0)</f>
        <v>0</v>
      </c>
      <c r="W191" s="3">
        <f>IFERROR(IF(INDEX('Timely Filing'!$D$4:$D$203,MATCH($A191,'Timely Filing'!$A$4:$A$203,0))&lt;90,wTFShort,IF(INDEX('Timely Filing'!$D$4:$D$203,MATCH($A191,'Timely Filing'!$A$4:$A$203,0))&lt;180,wTFMed,wTFGood)),0)</f>
        <v>0</v>
      </c>
      <c r="X191" s="3">
        <f>IFERROR(IF(INDEX('Timely Filing'!$E$4:$E$203,MATCH($A191,'Timely Filing'!$A$4:$A$203,0))&gt;45,wPaySlow,IF(INDEX('Timely Filing'!$E$4:$E$203,MATCH($A191,'Timely Filing'!$A$4:$A$203,0))&gt;30,wPayMed,wPayGood)),0)</f>
        <v>0</v>
      </c>
      <c r="Y191" s="3">
        <f>IFERROR(IF(INDEX('Timely Filing'!$H$4:$H$203,MATCH($A191,'Timely Filing'!$A$4:$A$203,0))&gt;24,wRecLong,IF(INDEX('Timely Filing'!$H$4:$H$203,MATCH($A191,'Timely Filing'!$A$4:$A$203,0))&gt;12,wRecMed,wRecGood)),0)</f>
        <v>0</v>
      </c>
      <c r="Z191" s="3">
        <f>IFERROR(IF(INDEX('Auth &amp; Admin'!$B$4:$B$203,MATCH($A191,'Auth &amp; Admin'!$A$4:$A$203,0))="Y",wAuth,0),0)</f>
        <v>0</v>
      </c>
      <c r="AA191" s="3">
        <f>IFERROR(IF(INDEX('Auth &amp; Admin'!$G$4:$G$203,MATCH($A191,'Auth &amp; Admin'!$A$4:$A$203,0))="Increasing",wDenInc,IF(INDEX('Auth &amp; Admin'!$G$4:$G$203,MATCH($A191,'Auth &amp; Admin'!$A$4:$A$203,0))="Stable",wDenStable,IF(INDEX('Auth &amp; Admin'!$G$4:$G$203,MATCH($A191,'Auth &amp; Admin'!$A$4:$A$203,0))="Decreasing",wDenDec,0))),0)</f>
        <v>0</v>
      </c>
      <c r="AB191" s="3">
        <f>IFERROR(IF(INDEX(Reimbursement!$J$4:$J$203,MATCH($A191,Reimbursement!$A$4:$A$203,0))="",0,IF(INDEX(Reimbursement!$J$4:$J$203,MATCH($A191,Reimbursement!$A$4:$A$203,0))&lt;1,wJLow,IF(INDEX(Reimbursement!$J$4:$J$203,MATCH($A191,Reimbursement!$A$4:$A$203,0))&lt;1.1,wJMed,wJGood))),0)</f>
        <v>0</v>
      </c>
    </row>
    <row r="192" spans="1:28">
      <c r="A192" s="3" t="str">
        <f t="shared" si="50"/>
        <v/>
      </c>
      <c r="B192" s="10"/>
      <c r="C192" s="10"/>
      <c r="D192" s="11"/>
      <c r="E192" s="11"/>
      <c r="F192" s="12" t="str">
        <f t="shared" si="51"/>
        <v/>
      </c>
      <c r="G192" s="10"/>
      <c r="H192" s="10"/>
      <c r="I192" s="9" t="str">
        <f t="shared" si="52"/>
        <v/>
      </c>
      <c r="J192" s="7" t="str">
        <f t="shared" ca="1" si="53"/>
        <v/>
      </c>
      <c r="K192" s="3" t="str">
        <f t="shared" ca="1" si="54"/>
        <v/>
      </c>
      <c r="L192" s="13"/>
      <c r="M192" s="10"/>
      <c r="N192" s="11"/>
      <c r="O192" s="11"/>
      <c r="P192" s="7" t="str">
        <f t="shared" si="55"/>
        <v/>
      </c>
      <c r="Q192" s="3" t="str">
        <f t="shared" si="56"/>
        <v/>
      </c>
      <c r="R192" s="10"/>
      <c r="S192" s="3">
        <f t="shared" si="57"/>
        <v>0</v>
      </c>
      <c r="T192" s="3">
        <f t="shared" si="58"/>
        <v>0</v>
      </c>
      <c r="U192" s="3">
        <f t="shared" si="59"/>
        <v>0</v>
      </c>
      <c r="V192" s="3">
        <f>IFERROR(IF(INDEX(Reimbursement!$L$4:$L$203,MATCH($A192,Reimbursement!$A$4:$A$203,0))="",wNoEsc,IF(INDEX(Reimbursement!$L$4:$L$203,MATCH($A192,Reimbursement!$A$4:$A$203,0))&lt;0.03,wEscLow,wEscGood)),0)</f>
        <v>0</v>
      </c>
      <c r="W192" s="3">
        <f>IFERROR(IF(INDEX('Timely Filing'!$D$4:$D$203,MATCH($A192,'Timely Filing'!$A$4:$A$203,0))&lt;90,wTFShort,IF(INDEX('Timely Filing'!$D$4:$D$203,MATCH($A192,'Timely Filing'!$A$4:$A$203,0))&lt;180,wTFMed,wTFGood)),0)</f>
        <v>0</v>
      </c>
      <c r="X192" s="3">
        <f>IFERROR(IF(INDEX('Timely Filing'!$E$4:$E$203,MATCH($A192,'Timely Filing'!$A$4:$A$203,0))&gt;45,wPaySlow,IF(INDEX('Timely Filing'!$E$4:$E$203,MATCH($A192,'Timely Filing'!$A$4:$A$203,0))&gt;30,wPayMed,wPayGood)),0)</f>
        <v>0</v>
      </c>
      <c r="Y192" s="3">
        <f>IFERROR(IF(INDEX('Timely Filing'!$H$4:$H$203,MATCH($A192,'Timely Filing'!$A$4:$A$203,0))&gt;24,wRecLong,IF(INDEX('Timely Filing'!$H$4:$H$203,MATCH($A192,'Timely Filing'!$A$4:$A$203,0))&gt;12,wRecMed,wRecGood)),0)</f>
        <v>0</v>
      </c>
      <c r="Z192" s="3">
        <f>IFERROR(IF(INDEX('Auth &amp; Admin'!$B$4:$B$203,MATCH($A192,'Auth &amp; Admin'!$A$4:$A$203,0))="Y",wAuth,0),0)</f>
        <v>0</v>
      </c>
      <c r="AA192" s="3">
        <f>IFERROR(IF(INDEX('Auth &amp; Admin'!$G$4:$G$203,MATCH($A192,'Auth &amp; Admin'!$A$4:$A$203,0))="Increasing",wDenInc,IF(INDEX('Auth &amp; Admin'!$G$4:$G$203,MATCH($A192,'Auth &amp; Admin'!$A$4:$A$203,0))="Stable",wDenStable,IF(INDEX('Auth &amp; Admin'!$G$4:$G$203,MATCH($A192,'Auth &amp; Admin'!$A$4:$A$203,0))="Decreasing",wDenDec,0))),0)</f>
        <v>0</v>
      </c>
      <c r="AB192" s="3">
        <f>IFERROR(IF(INDEX(Reimbursement!$J$4:$J$203,MATCH($A192,Reimbursement!$A$4:$A$203,0))="",0,IF(INDEX(Reimbursement!$J$4:$J$203,MATCH($A192,Reimbursement!$A$4:$A$203,0))&lt;1,wJLow,IF(INDEX(Reimbursement!$J$4:$J$203,MATCH($A192,Reimbursement!$A$4:$A$203,0))&lt;1.1,wJMed,wJGood))),0)</f>
        <v>0</v>
      </c>
    </row>
    <row r="193" spans="1:28">
      <c r="A193" s="3" t="str">
        <f t="shared" si="50"/>
        <v/>
      </c>
      <c r="B193" s="10"/>
      <c r="C193" s="10"/>
      <c r="D193" s="11"/>
      <c r="E193" s="11"/>
      <c r="F193" s="12" t="str">
        <f t="shared" si="51"/>
        <v/>
      </c>
      <c r="G193" s="10"/>
      <c r="H193" s="10"/>
      <c r="I193" s="9" t="str">
        <f t="shared" si="52"/>
        <v/>
      </c>
      <c r="J193" s="7" t="str">
        <f t="shared" ca="1" si="53"/>
        <v/>
      </c>
      <c r="K193" s="3" t="str">
        <f t="shared" ca="1" si="54"/>
        <v/>
      </c>
      <c r="L193" s="13"/>
      <c r="M193" s="10"/>
      <c r="N193" s="11"/>
      <c r="O193" s="11"/>
      <c r="P193" s="7" t="str">
        <f t="shared" si="55"/>
        <v/>
      </c>
      <c r="Q193" s="3" t="str">
        <f t="shared" si="56"/>
        <v/>
      </c>
      <c r="R193" s="10"/>
      <c r="S193" s="3">
        <f t="shared" si="57"/>
        <v>0</v>
      </c>
      <c r="T193" s="3">
        <f t="shared" si="58"/>
        <v>0</v>
      </c>
      <c r="U193" s="3">
        <f t="shared" si="59"/>
        <v>0</v>
      </c>
      <c r="V193" s="3">
        <f>IFERROR(IF(INDEX(Reimbursement!$L$4:$L$203,MATCH($A193,Reimbursement!$A$4:$A$203,0))="",wNoEsc,IF(INDEX(Reimbursement!$L$4:$L$203,MATCH($A193,Reimbursement!$A$4:$A$203,0))&lt;0.03,wEscLow,wEscGood)),0)</f>
        <v>0</v>
      </c>
      <c r="W193" s="3">
        <f>IFERROR(IF(INDEX('Timely Filing'!$D$4:$D$203,MATCH($A193,'Timely Filing'!$A$4:$A$203,0))&lt;90,wTFShort,IF(INDEX('Timely Filing'!$D$4:$D$203,MATCH($A193,'Timely Filing'!$A$4:$A$203,0))&lt;180,wTFMed,wTFGood)),0)</f>
        <v>0</v>
      </c>
      <c r="X193" s="3">
        <f>IFERROR(IF(INDEX('Timely Filing'!$E$4:$E$203,MATCH($A193,'Timely Filing'!$A$4:$A$203,0))&gt;45,wPaySlow,IF(INDEX('Timely Filing'!$E$4:$E$203,MATCH($A193,'Timely Filing'!$A$4:$A$203,0))&gt;30,wPayMed,wPayGood)),0)</f>
        <v>0</v>
      </c>
      <c r="Y193" s="3">
        <f>IFERROR(IF(INDEX('Timely Filing'!$H$4:$H$203,MATCH($A193,'Timely Filing'!$A$4:$A$203,0))&gt;24,wRecLong,IF(INDEX('Timely Filing'!$H$4:$H$203,MATCH($A193,'Timely Filing'!$A$4:$A$203,0))&gt;12,wRecMed,wRecGood)),0)</f>
        <v>0</v>
      </c>
      <c r="Z193" s="3">
        <f>IFERROR(IF(INDEX('Auth &amp; Admin'!$B$4:$B$203,MATCH($A193,'Auth &amp; Admin'!$A$4:$A$203,0))="Y",wAuth,0),0)</f>
        <v>0</v>
      </c>
      <c r="AA193" s="3">
        <f>IFERROR(IF(INDEX('Auth &amp; Admin'!$G$4:$G$203,MATCH($A193,'Auth &amp; Admin'!$A$4:$A$203,0))="Increasing",wDenInc,IF(INDEX('Auth &amp; Admin'!$G$4:$G$203,MATCH($A193,'Auth &amp; Admin'!$A$4:$A$203,0))="Stable",wDenStable,IF(INDEX('Auth &amp; Admin'!$G$4:$G$203,MATCH($A193,'Auth &amp; Admin'!$A$4:$A$203,0))="Decreasing",wDenDec,0))),0)</f>
        <v>0</v>
      </c>
      <c r="AB193" s="3">
        <f>IFERROR(IF(INDEX(Reimbursement!$J$4:$J$203,MATCH($A193,Reimbursement!$A$4:$A$203,0))="",0,IF(INDEX(Reimbursement!$J$4:$J$203,MATCH($A193,Reimbursement!$A$4:$A$203,0))&lt;1,wJLow,IF(INDEX(Reimbursement!$J$4:$J$203,MATCH($A193,Reimbursement!$A$4:$A$203,0))&lt;1.1,wJMed,wJGood))),0)</f>
        <v>0</v>
      </c>
    </row>
    <row r="194" spans="1:28">
      <c r="A194" s="3" t="str">
        <f t="shared" si="50"/>
        <v/>
      </c>
      <c r="B194" s="10"/>
      <c r="C194" s="10"/>
      <c r="D194" s="11"/>
      <c r="E194" s="11"/>
      <c r="F194" s="12" t="str">
        <f t="shared" si="51"/>
        <v/>
      </c>
      <c r="G194" s="10"/>
      <c r="H194" s="10"/>
      <c r="I194" s="9" t="str">
        <f t="shared" si="52"/>
        <v/>
      </c>
      <c r="J194" s="7" t="str">
        <f t="shared" ca="1" si="53"/>
        <v/>
      </c>
      <c r="K194" s="3" t="str">
        <f t="shared" ca="1" si="54"/>
        <v/>
      </c>
      <c r="L194" s="13"/>
      <c r="M194" s="10"/>
      <c r="N194" s="11"/>
      <c r="O194" s="11"/>
      <c r="P194" s="7" t="str">
        <f t="shared" si="55"/>
        <v/>
      </c>
      <c r="Q194" s="3" t="str">
        <f t="shared" si="56"/>
        <v/>
      </c>
      <c r="R194" s="10"/>
      <c r="S194" s="3">
        <f t="shared" si="57"/>
        <v>0</v>
      </c>
      <c r="T194" s="3">
        <f t="shared" si="58"/>
        <v>0</v>
      </c>
      <c r="U194" s="3">
        <f t="shared" si="59"/>
        <v>0</v>
      </c>
      <c r="V194" s="3">
        <f>IFERROR(IF(INDEX(Reimbursement!$L$4:$L$203,MATCH($A194,Reimbursement!$A$4:$A$203,0))="",wNoEsc,IF(INDEX(Reimbursement!$L$4:$L$203,MATCH($A194,Reimbursement!$A$4:$A$203,0))&lt;0.03,wEscLow,wEscGood)),0)</f>
        <v>0</v>
      </c>
      <c r="W194" s="3">
        <f>IFERROR(IF(INDEX('Timely Filing'!$D$4:$D$203,MATCH($A194,'Timely Filing'!$A$4:$A$203,0))&lt;90,wTFShort,IF(INDEX('Timely Filing'!$D$4:$D$203,MATCH($A194,'Timely Filing'!$A$4:$A$203,0))&lt;180,wTFMed,wTFGood)),0)</f>
        <v>0</v>
      </c>
      <c r="X194" s="3">
        <f>IFERROR(IF(INDEX('Timely Filing'!$E$4:$E$203,MATCH($A194,'Timely Filing'!$A$4:$A$203,0))&gt;45,wPaySlow,IF(INDEX('Timely Filing'!$E$4:$E$203,MATCH($A194,'Timely Filing'!$A$4:$A$203,0))&gt;30,wPayMed,wPayGood)),0)</f>
        <v>0</v>
      </c>
      <c r="Y194" s="3">
        <f>IFERROR(IF(INDEX('Timely Filing'!$H$4:$H$203,MATCH($A194,'Timely Filing'!$A$4:$A$203,0))&gt;24,wRecLong,IF(INDEX('Timely Filing'!$H$4:$H$203,MATCH($A194,'Timely Filing'!$A$4:$A$203,0))&gt;12,wRecMed,wRecGood)),0)</f>
        <v>0</v>
      </c>
      <c r="Z194" s="3">
        <f>IFERROR(IF(INDEX('Auth &amp; Admin'!$B$4:$B$203,MATCH($A194,'Auth &amp; Admin'!$A$4:$A$203,0))="Y",wAuth,0),0)</f>
        <v>0</v>
      </c>
      <c r="AA194" s="3">
        <f>IFERROR(IF(INDEX('Auth &amp; Admin'!$G$4:$G$203,MATCH($A194,'Auth &amp; Admin'!$A$4:$A$203,0))="Increasing",wDenInc,IF(INDEX('Auth &amp; Admin'!$G$4:$G$203,MATCH($A194,'Auth &amp; Admin'!$A$4:$A$203,0))="Stable",wDenStable,IF(INDEX('Auth &amp; Admin'!$G$4:$G$203,MATCH($A194,'Auth &amp; Admin'!$A$4:$A$203,0))="Decreasing",wDenDec,0))),0)</f>
        <v>0</v>
      </c>
      <c r="AB194" s="3">
        <f>IFERROR(IF(INDEX(Reimbursement!$J$4:$J$203,MATCH($A194,Reimbursement!$A$4:$A$203,0))="",0,IF(INDEX(Reimbursement!$J$4:$J$203,MATCH($A194,Reimbursement!$A$4:$A$203,0))&lt;1,wJLow,IF(INDEX(Reimbursement!$J$4:$J$203,MATCH($A194,Reimbursement!$A$4:$A$203,0))&lt;1.1,wJMed,wJGood))),0)</f>
        <v>0</v>
      </c>
    </row>
    <row r="195" spans="1:28">
      <c r="A195" s="3" t="str">
        <f t="shared" si="50"/>
        <v/>
      </c>
      <c r="B195" s="10"/>
      <c r="C195" s="10"/>
      <c r="D195" s="11"/>
      <c r="E195" s="11"/>
      <c r="F195" s="12" t="str">
        <f t="shared" si="51"/>
        <v/>
      </c>
      <c r="G195" s="10"/>
      <c r="H195" s="10"/>
      <c r="I195" s="9" t="str">
        <f t="shared" si="52"/>
        <v/>
      </c>
      <c r="J195" s="7" t="str">
        <f t="shared" ca="1" si="53"/>
        <v/>
      </c>
      <c r="K195" s="3" t="str">
        <f t="shared" ca="1" si="54"/>
        <v/>
      </c>
      <c r="L195" s="13"/>
      <c r="M195" s="10"/>
      <c r="N195" s="11"/>
      <c r="O195" s="11"/>
      <c r="P195" s="7" t="str">
        <f t="shared" si="55"/>
        <v/>
      </c>
      <c r="Q195" s="3" t="str">
        <f t="shared" si="56"/>
        <v/>
      </c>
      <c r="R195" s="10"/>
      <c r="S195" s="3">
        <f t="shared" si="57"/>
        <v>0</v>
      </c>
      <c r="T195" s="3">
        <f t="shared" si="58"/>
        <v>0</v>
      </c>
      <c r="U195" s="3">
        <f t="shared" si="59"/>
        <v>0</v>
      </c>
      <c r="V195" s="3">
        <f>IFERROR(IF(INDEX(Reimbursement!$L$4:$L$203,MATCH($A195,Reimbursement!$A$4:$A$203,0))="",wNoEsc,IF(INDEX(Reimbursement!$L$4:$L$203,MATCH($A195,Reimbursement!$A$4:$A$203,0))&lt;0.03,wEscLow,wEscGood)),0)</f>
        <v>0</v>
      </c>
      <c r="W195" s="3">
        <f>IFERROR(IF(INDEX('Timely Filing'!$D$4:$D$203,MATCH($A195,'Timely Filing'!$A$4:$A$203,0))&lt;90,wTFShort,IF(INDEX('Timely Filing'!$D$4:$D$203,MATCH($A195,'Timely Filing'!$A$4:$A$203,0))&lt;180,wTFMed,wTFGood)),0)</f>
        <v>0</v>
      </c>
      <c r="X195" s="3">
        <f>IFERROR(IF(INDEX('Timely Filing'!$E$4:$E$203,MATCH($A195,'Timely Filing'!$A$4:$A$203,0))&gt;45,wPaySlow,IF(INDEX('Timely Filing'!$E$4:$E$203,MATCH($A195,'Timely Filing'!$A$4:$A$203,0))&gt;30,wPayMed,wPayGood)),0)</f>
        <v>0</v>
      </c>
      <c r="Y195" s="3">
        <f>IFERROR(IF(INDEX('Timely Filing'!$H$4:$H$203,MATCH($A195,'Timely Filing'!$A$4:$A$203,0))&gt;24,wRecLong,IF(INDEX('Timely Filing'!$H$4:$H$203,MATCH($A195,'Timely Filing'!$A$4:$A$203,0))&gt;12,wRecMed,wRecGood)),0)</f>
        <v>0</v>
      </c>
      <c r="Z195" s="3">
        <f>IFERROR(IF(INDEX('Auth &amp; Admin'!$B$4:$B$203,MATCH($A195,'Auth &amp; Admin'!$A$4:$A$203,0))="Y",wAuth,0),0)</f>
        <v>0</v>
      </c>
      <c r="AA195" s="3">
        <f>IFERROR(IF(INDEX('Auth &amp; Admin'!$G$4:$G$203,MATCH($A195,'Auth &amp; Admin'!$A$4:$A$203,0))="Increasing",wDenInc,IF(INDEX('Auth &amp; Admin'!$G$4:$G$203,MATCH($A195,'Auth &amp; Admin'!$A$4:$A$203,0))="Stable",wDenStable,IF(INDEX('Auth &amp; Admin'!$G$4:$G$203,MATCH($A195,'Auth &amp; Admin'!$A$4:$A$203,0))="Decreasing",wDenDec,0))),0)</f>
        <v>0</v>
      </c>
      <c r="AB195" s="3">
        <f>IFERROR(IF(INDEX(Reimbursement!$J$4:$J$203,MATCH($A195,Reimbursement!$A$4:$A$203,0))="",0,IF(INDEX(Reimbursement!$J$4:$J$203,MATCH($A195,Reimbursement!$A$4:$A$203,0))&lt;1,wJLow,IF(INDEX(Reimbursement!$J$4:$J$203,MATCH($A195,Reimbursement!$A$4:$A$203,0))&lt;1.1,wJMed,wJGood))),0)</f>
        <v>0</v>
      </c>
    </row>
    <row r="196" spans="1:28">
      <c r="A196" s="3" t="str">
        <f t="shared" ref="A196:A203" si="60">IF(B196="","",B196&amp;" - "&amp;C196)</f>
        <v/>
      </c>
      <c r="B196" s="10"/>
      <c r="C196" s="10"/>
      <c r="D196" s="11"/>
      <c r="E196" s="11"/>
      <c r="F196" s="12" t="str">
        <f t="shared" ref="F196:F203" si="61">IF(OR(D196="",E196=""),"",ROUND((E196-D196)/365,1))</f>
        <v/>
      </c>
      <c r="G196" s="10"/>
      <c r="H196" s="10"/>
      <c r="I196" s="9" t="str">
        <f t="shared" ref="I196:I203" si="62">IF(OR(E196="",H196=""),"",E196-H196)</f>
        <v/>
      </c>
      <c r="J196" s="7" t="str">
        <f t="shared" ref="J196:J203" ca="1" si="63">IF(I196="","",I196-TODAY())</f>
        <v/>
      </c>
      <c r="K196" s="3" t="str">
        <f t="shared" ref="K196:K203" ca="1" si="64">IF(J196="","",IF(J196&lt;0,"OVERDUE",IF(J196&lt;=thDueSoon,"DUE ≤30 DAYS",IF(J196&lt;=thDue90,"DUE ≤90 DAYS","OK"))))</f>
        <v/>
      </c>
      <c r="L196" s="13"/>
      <c r="M196" s="10"/>
      <c r="N196" s="11"/>
      <c r="O196" s="11"/>
      <c r="P196" s="7" t="str">
        <f t="shared" ref="P196:P203" si="65">IF(B196="","",SUM(S196:AB196))</f>
        <v/>
      </c>
      <c r="Q196" s="3" t="str">
        <f t="shared" ref="Q196:Q203" si="66">IF(P196="","",IF(P196&gt;=thHigh,"High",IF(P196&gt;=thMed,"Medium","Low")))</f>
        <v/>
      </c>
      <c r="R196" s="10"/>
      <c r="S196" s="3">
        <f t="shared" ref="S196:S203" si="67">IF(M196="Y",wHighRisk,0)</f>
        <v>0</v>
      </c>
      <c r="T196" s="3">
        <f t="shared" ref="T196:T203" si="68">IF(G196="Y",wAutoRenew,0)</f>
        <v>0</v>
      </c>
      <c r="U196" s="3">
        <f t="shared" ref="U196:U203" si="69">IF(H196="",0,IF(H196&gt;=180,wNotice180,IF(H196&gt;=90,wNotice90,wNoticeShort)))</f>
        <v>0</v>
      </c>
      <c r="V196" s="3">
        <f>IFERROR(IF(INDEX(Reimbursement!$L$4:$L$203,MATCH($A196,Reimbursement!$A$4:$A$203,0))="",wNoEsc,IF(INDEX(Reimbursement!$L$4:$L$203,MATCH($A196,Reimbursement!$A$4:$A$203,0))&lt;0.03,wEscLow,wEscGood)),0)</f>
        <v>0</v>
      </c>
      <c r="W196" s="3">
        <f>IFERROR(IF(INDEX('Timely Filing'!$D$4:$D$203,MATCH($A196,'Timely Filing'!$A$4:$A$203,0))&lt;90,wTFShort,IF(INDEX('Timely Filing'!$D$4:$D$203,MATCH($A196,'Timely Filing'!$A$4:$A$203,0))&lt;180,wTFMed,wTFGood)),0)</f>
        <v>0</v>
      </c>
      <c r="X196" s="3">
        <f>IFERROR(IF(INDEX('Timely Filing'!$E$4:$E$203,MATCH($A196,'Timely Filing'!$A$4:$A$203,0))&gt;45,wPaySlow,IF(INDEX('Timely Filing'!$E$4:$E$203,MATCH($A196,'Timely Filing'!$A$4:$A$203,0))&gt;30,wPayMed,wPayGood)),0)</f>
        <v>0</v>
      </c>
      <c r="Y196" s="3">
        <f>IFERROR(IF(INDEX('Timely Filing'!$H$4:$H$203,MATCH($A196,'Timely Filing'!$A$4:$A$203,0))&gt;24,wRecLong,IF(INDEX('Timely Filing'!$H$4:$H$203,MATCH($A196,'Timely Filing'!$A$4:$A$203,0))&gt;12,wRecMed,wRecGood)),0)</f>
        <v>0</v>
      </c>
      <c r="Z196" s="3">
        <f>IFERROR(IF(INDEX('Auth &amp; Admin'!$B$4:$B$203,MATCH($A196,'Auth &amp; Admin'!$A$4:$A$203,0))="Y",wAuth,0),0)</f>
        <v>0</v>
      </c>
      <c r="AA196" s="3">
        <f>IFERROR(IF(INDEX('Auth &amp; Admin'!$G$4:$G$203,MATCH($A196,'Auth &amp; Admin'!$A$4:$A$203,0))="Increasing",wDenInc,IF(INDEX('Auth &amp; Admin'!$G$4:$G$203,MATCH($A196,'Auth &amp; Admin'!$A$4:$A$203,0))="Stable",wDenStable,IF(INDEX('Auth &amp; Admin'!$G$4:$G$203,MATCH($A196,'Auth &amp; Admin'!$A$4:$A$203,0))="Decreasing",wDenDec,0))),0)</f>
        <v>0</v>
      </c>
      <c r="AB196" s="3">
        <f>IFERROR(IF(INDEX(Reimbursement!$J$4:$J$203,MATCH($A196,Reimbursement!$A$4:$A$203,0))="",0,IF(INDEX(Reimbursement!$J$4:$J$203,MATCH($A196,Reimbursement!$A$4:$A$203,0))&lt;1,wJLow,IF(INDEX(Reimbursement!$J$4:$J$203,MATCH($A196,Reimbursement!$A$4:$A$203,0))&lt;1.1,wJMed,wJGood))),0)</f>
        <v>0</v>
      </c>
    </row>
    <row r="197" spans="1:28">
      <c r="A197" s="3" t="str">
        <f t="shared" si="60"/>
        <v/>
      </c>
      <c r="B197" s="10"/>
      <c r="C197" s="10"/>
      <c r="D197" s="11"/>
      <c r="E197" s="11"/>
      <c r="F197" s="12" t="str">
        <f t="shared" si="61"/>
        <v/>
      </c>
      <c r="G197" s="10"/>
      <c r="H197" s="10"/>
      <c r="I197" s="9" t="str">
        <f t="shared" si="62"/>
        <v/>
      </c>
      <c r="J197" s="7" t="str">
        <f t="shared" ca="1" si="63"/>
        <v/>
      </c>
      <c r="K197" s="3" t="str">
        <f t="shared" ca="1" si="64"/>
        <v/>
      </c>
      <c r="L197" s="13"/>
      <c r="M197" s="10"/>
      <c r="N197" s="11"/>
      <c r="O197" s="11"/>
      <c r="P197" s="7" t="str">
        <f t="shared" si="65"/>
        <v/>
      </c>
      <c r="Q197" s="3" t="str">
        <f t="shared" si="66"/>
        <v/>
      </c>
      <c r="R197" s="10"/>
      <c r="S197" s="3">
        <f t="shared" si="67"/>
        <v>0</v>
      </c>
      <c r="T197" s="3">
        <f t="shared" si="68"/>
        <v>0</v>
      </c>
      <c r="U197" s="3">
        <f t="shared" si="69"/>
        <v>0</v>
      </c>
      <c r="V197" s="3">
        <f>IFERROR(IF(INDEX(Reimbursement!$L$4:$L$203,MATCH($A197,Reimbursement!$A$4:$A$203,0))="",wNoEsc,IF(INDEX(Reimbursement!$L$4:$L$203,MATCH($A197,Reimbursement!$A$4:$A$203,0))&lt;0.03,wEscLow,wEscGood)),0)</f>
        <v>0</v>
      </c>
      <c r="W197" s="3">
        <f>IFERROR(IF(INDEX('Timely Filing'!$D$4:$D$203,MATCH($A197,'Timely Filing'!$A$4:$A$203,0))&lt;90,wTFShort,IF(INDEX('Timely Filing'!$D$4:$D$203,MATCH($A197,'Timely Filing'!$A$4:$A$203,0))&lt;180,wTFMed,wTFGood)),0)</f>
        <v>0</v>
      </c>
      <c r="X197" s="3">
        <f>IFERROR(IF(INDEX('Timely Filing'!$E$4:$E$203,MATCH($A197,'Timely Filing'!$A$4:$A$203,0))&gt;45,wPaySlow,IF(INDEX('Timely Filing'!$E$4:$E$203,MATCH($A197,'Timely Filing'!$A$4:$A$203,0))&gt;30,wPayMed,wPayGood)),0)</f>
        <v>0</v>
      </c>
      <c r="Y197" s="3">
        <f>IFERROR(IF(INDEX('Timely Filing'!$H$4:$H$203,MATCH($A197,'Timely Filing'!$A$4:$A$203,0))&gt;24,wRecLong,IF(INDEX('Timely Filing'!$H$4:$H$203,MATCH($A197,'Timely Filing'!$A$4:$A$203,0))&gt;12,wRecMed,wRecGood)),0)</f>
        <v>0</v>
      </c>
      <c r="Z197" s="3">
        <f>IFERROR(IF(INDEX('Auth &amp; Admin'!$B$4:$B$203,MATCH($A197,'Auth &amp; Admin'!$A$4:$A$203,0))="Y",wAuth,0),0)</f>
        <v>0</v>
      </c>
      <c r="AA197" s="3">
        <f>IFERROR(IF(INDEX('Auth &amp; Admin'!$G$4:$G$203,MATCH($A197,'Auth &amp; Admin'!$A$4:$A$203,0))="Increasing",wDenInc,IF(INDEX('Auth &amp; Admin'!$G$4:$G$203,MATCH($A197,'Auth &amp; Admin'!$A$4:$A$203,0))="Stable",wDenStable,IF(INDEX('Auth &amp; Admin'!$G$4:$G$203,MATCH($A197,'Auth &amp; Admin'!$A$4:$A$203,0))="Decreasing",wDenDec,0))),0)</f>
        <v>0</v>
      </c>
      <c r="AB197" s="3">
        <f>IFERROR(IF(INDEX(Reimbursement!$J$4:$J$203,MATCH($A197,Reimbursement!$A$4:$A$203,0))="",0,IF(INDEX(Reimbursement!$J$4:$J$203,MATCH($A197,Reimbursement!$A$4:$A$203,0))&lt;1,wJLow,IF(INDEX(Reimbursement!$J$4:$J$203,MATCH($A197,Reimbursement!$A$4:$A$203,0))&lt;1.1,wJMed,wJGood))),0)</f>
        <v>0</v>
      </c>
    </row>
    <row r="198" spans="1:28">
      <c r="A198" s="3" t="str">
        <f t="shared" si="60"/>
        <v/>
      </c>
      <c r="B198" s="10"/>
      <c r="C198" s="10"/>
      <c r="D198" s="11"/>
      <c r="E198" s="11"/>
      <c r="F198" s="12" t="str">
        <f t="shared" si="61"/>
        <v/>
      </c>
      <c r="G198" s="10"/>
      <c r="H198" s="10"/>
      <c r="I198" s="9" t="str">
        <f t="shared" si="62"/>
        <v/>
      </c>
      <c r="J198" s="7" t="str">
        <f t="shared" ca="1" si="63"/>
        <v/>
      </c>
      <c r="K198" s="3" t="str">
        <f t="shared" ca="1" si="64"/>
        <v/>
      </c>
      <c r="L198" s="13"/>
      <c r="M198" s="10"/>
      <c r="N198" s="11"/>
      <c r="O198" s="11"/>
      <c r="P198" s="7" t="str">
        <f t="shared" si="65"/>
        <v/>
      </c>
      <c r="Q198" s="3" t="str">
        <f t="shared" si="66"/>
        <v/>
      </c>
      <c r="R198" s="10"/>
      <c r="S198" s="3">
        <f t="shared" si="67"/>
        <v>0</v>
      </c>
      <c r="T198" s="3">
        <f t="shared" si="68"/>
        <v>0</v>
      </c>
      <c r="U198" s="3">
        <f t="shared" si="69"/>
        <v>0</v>
      </c>
      <c r="V198" s="3">
        <f>IFERROR(IF(INDEX(Reimbursement!$L$4:$L$203,MATCH($A198,Reimbursement!$A$4:$A$203,0))="",wNoEsc,IF(INDEX(Reimbursement!$L$4:$L$203,MATCH($A198,Reimbursement!$A$4:$A$203,0))&lt;0.03,wEscLow,wEscGood)),0)</f>
        <v>0</v>
      </c>
      <c r="W198" s="3">
        <f>IFERROR(IF(INDEX('Timely Filing'!$D$4:$D$203,MATCH($A198,'Timely Filing'!$A$4:$A$203,0))&lt;90,wTFShort,IF(INDEX('Timely Filing'!$D$4:$D$203,MATCH($A198,'Timely Filing'!$A$4:$A$203,0))&lt;180,wTFMed,wTFGood)),0)</f>
        <v>0</v>
      </c>
      <c r="X198" s="3">
        <f>IFERROR(IF(INDEX('Timely Filing'!$E$4:$E$203,MATCH($A198,'Timely Filing'!$A$4:$A$203,0))&gt;45,wPaySlow,IF(INDEX('Timely Filing'!$E$4:$E$203,MATCH($A198,'Timely Filing'!$A$4:$A$203,0))&gt;30,wPayMed,wPayGood)),0)</f>
        <v>0</v>
      </c>
      <c r="Y198" s="3">
        <f>IFERROR(IF(INDEX('Timely Filing'!$H$4:$H$203,MATCH($A198,'Timely Filing'!$A$4:$A$203,0))&gt;24,wRecLong,IF(INDEX('Timely Filing'!$H$4:$H$203,MATCH($A198,'Timely Filing'!$A$4:$A$203,0))&gt;12,wRecMed,wRecGood)),0)</f>
        <v>0</v>
      </c>
      <c r="Z198" s="3">
        <f>IFERROR(IF(INDEX('Auth &amp; Admin'!$B$4:$B$203,MATCH($A198,'Auth &amp; Admin'!$A$4:$A$203,0))="Y",wAuth,0),0)</f>
        <v>0</v>
      </c>
      <c r="AA198" s="3">
        <f>IFERROR(IF(INDEX('Auth &amp; Admin'!$G$4:$G$203,MATCH($A198,'Auth &amp; Admin'!$A$4:$A$203,0))="Increasing",wDenInc,IF(INDEX('Auth &amp; Admin'!$G$4:$G$203,MATCH($A198,'Auth &amp; Admin'!$A$4:$A$203,0))="Stable",wDenStable,IF(INDEX('Auth &amp; Admin'!$G$4:$G$203,MATCH($A198,'Auth &amp; Admin'!$A$4:$A$203,0))="Decreasing",wDenDec,0))),0)</f>
        <v>0</v>
      </c>
      <c r="AB198" s="3">
        <f>IFERROR(IF(INDEX(Reimbursement!$J$4:$J$203,MATCH($A198,Reimbursement!$A$4:$A$203,0))="",0,IF(INDEX(Reimbursement!$J$4:$J$203,MATCH($A198,Reimbursement!$A$4:$A$203,0))&lt;1,wJLow,IF(INDEX(Reimbursement!$J$4:$J$203,MATCH($A198,Reimbursement!$A$4:$A$203,0))&lt;1.1,wJMed,wJGood))),0)</f>
        <v>0</v>
      </c>
    </row>
    <row r="199" spans="1:28">
      <c r="A199" s="3" t="str">
        <f t="shared" si="60"/>
        <v/>
      </c>
      <c r="B199" s="10"/>
      <c r="C199" s="10"/>
      <c r="D199" s="11"/>
      <c r="E199" s="11"/>
      <c r="F199" s="12" t="str">
        <f t="shared" si="61"/>
        <v/>
      </c>
      <c r="G199" s="10"/>
      <c r="H199" s="10"/>
      <c r="I199" s="9" t="str">
        <f t="shared" si="62"/>
        <v/>
      </c>
      <c r="J199" s="7" t="str">
        <f t="shared" ca="1" si="63"/>
        <v/>
      </c>
      <c r="K199" s="3" t="str">
        <f t="shared" ca="1" si="64"/>
        <v/>
      </c>
      <c r="L199" s="13"/>
      <c r="M199" s="10"/>
      <c r="N199" s="11"/>
      <c r="O199" s="11"/>
      <c r="P199" s="7" t="str">
        <f t="shared" si="65"/>
        <v/>
      </c>
      <c r="Q199" s="3" t="str">
        <f t="shared" si="66"/>
        <v/>
      </c>
      <c r="R199" s="10"/>
      <c r="S199" s="3">
        <f t="shared" si="67"/>
        <v>0</v>
      </c>
      <c r="T199" s="3">
        <f t="shared" si="68"/>
        <v>0</v>
      </c>
      <c r="U199" s="3">
        <f t="shared" si="69"/>
        <v>0</v>
      </c>
      <c r="V199" s="3">
        <f>IFERROR(IF(INDEX(Reimbursement!$L$4:$L$203,MATCH($A199,Reimbursement!$A$4:$A$203,0))="",wNoEsc,IF(INDEX(Reimbursement!$L$4:$L$203,MATCH($A199,Reimbursement!$A$4:$A$203,0))&lt;0.03,wEscLow,wEscGood)),0)</f>
        <v>0</v>
      </c>
      <c r="W199" s="3">
        <f>IFERROR(IF(INDEX('Timely Filing'!$D$4:$D$203,MATCH($A199,'Timely Filing'!$A$4:$A$203,0))&lt;90,wTFShort,IF(INDEX('Timely Filing'!$D$4:$D$203,MATCH($A199,'Timely Filing'!$A$4:$A$203,0))&lt;180,wTFMed,wTFGood)),0)</f>
        <v>0</v>
      </c>
      <c r="X199" s="3">
        <f>IFERROR(IF(INDEX('Timely Filing'!$E$4:$E$203,MATCH($A199,'Timely Filing'!$A$4:$A$203,0))&gt;45,wPaySlow,IF(INDEX('Timely Filing'!$E$4:$E$203,MATCH($A199,'Timely Filing'!$A$4:$A$203,0))&gt;30,wPayMed,wPayGood)),0)</f>
        <v>0</v>
      </c>
      <c r="Y199" s="3">
        <f>IFERROR(IF(INDEX('Timely Filing'!$H$4:$H$203,MATCH($A199,'Timely Filing'!$A$4:$A$203,0))&gt;24,wRecLong,IF(INDEX('Timely Filing'!$H$4:$H$203,MATCH($A199,'Timely Filing'!$A$4:$A$203,0))&gt;12,wRecMed,wRecGood)),0)</f>
        <v>0</v>
      </c>
      <c r="Z199" s="3">
        <f>IFERROR(IF(INDEX('Auth &amp; Admin'!$B$4:$B$203,MATCH($A199,'Auth &amp; Admin'!$A$4:$A$203,0))="Y",wAuth,0),0)</f>
        <v>0</v>
      </c>
      <c r="AA199" s="3">
        <f>IFERROR(IF(INDEX('Auth &amp; Admin'!$G$4:$G$203,MATCH($A199,'Auth &amp; Admin'!$A$4:$A$203,0))="Increasing",wDenInc,IF(INDEX('Auth &amp; Admin'!$G$4:$G$203,MATCH($A199,'Auth &amp; Admin'!$A$4:$A$203,0))="Stable",wDenStable,IF(INDEX('Auth &amp; Admin'!$G$4:$G$203,MATCH($A199,'Auth &amp; Admin'!$A$4:$A$203,0))="Decreasing",wDenDec,0))),0)</f>
        <v>0</v>
      </c>
      <c r="AB199" s="3">
        <f>IFERROR(IF(INDEX(Reimbursement!$J$4:$J$203,MATCH($A199,Reimbursement!$A$4:$A$203,0))="",0,IF(INDEX(Reimbursement!$J$4:$J$203,MATCH($A199,Reimbursement!$A$4:$A$203,0))&lt;1,wJLow,IF(INDEX(Reimbursement!$J$4:$J$203,MATCH($A199,Reimbursement!$A$4:$A$203,0))&lt;1.1,wJMed,wJGood))),0)</f>
        <v>0</v>
      </c>
    </row>
    <row r="200" spans="1:28">
      <c r="A200" s="3" t="str">
        <f t="shared" si="60"/>
        <v/>
      </c>
      <c r="B200" s="10"/>
      <c r="C200" s="10"/>
      <c r="D200" s="11"/>
      <c r="E200" s="11"/>
      <c r="F200" s="12" t="str">
        <f t="shared" si="61"/>
        <v/>
      </c>
      <c r="G200" s="10"/>
      <c r="H200" s="10"/>
      <c r="I200" s="9" t="str">
        <f t="shared" si="62"/>
        <v/>
      </c>
      <c r="J200" s="7" t="str">
        <f t="shared" ca="1" si="63"/>
        <v/>
      </c>
      <c r="K200" s="3" t="str">
        <f t="shared" ca="1" si="64"/>
        <v/>
      </c>
      <c r="L200" s="13"/>
      <c r="M200" s="10"/>
      <c r="N200" s="11"/>
      <c r="O200" s="11"/>
      <c r="P200" s="7" t="str">
        <f t="shared" si="65"/>
        <v/>
      </c>
      <c r="Q200" s="3" t="str">
        <f t="shared" si="66"/>
        <v/>
      </c>
      <c r="R200" s="10"/>
      <c r="S200" s="3">
        <f t="shared" si="67"/>
        <v>0</v>
      </c>
      <c r="T200" s="3">
        <f t="shared" si="68"/>
        <v>0</v>
      </c>
      <c r="U200" s="3">
        <f t="shared" si="69"/>
        <v>0</v>
      </c>
      <c r="V200" s="3">
        <f>IFERROR(IF(INDEX(Reimbursement!$L$4:$L$203,MATCH($A200,Reimbursement!$A$4:$A$203,0))="",wNoEsc,IF(INDEX(Reimbursement!$L$4:$L$203,MATCH($A200,Reimbursement!$A$4:$A$203,0))&lt;0.03,wEscLow,wEscGood)),0)</f>
        <v>0</v>
      </c>
      <c r="W200" s="3">
        <f>IFERROR(IF(INDEX('Timely Filing'!$D$4:$D$203,MATCH($A200,'Timely Filing'!$A$4:$A$203,0))&lt;90,wTFShort,IF(INDEX('Timely Filing'!$D$4:$D$203,MATCH($A200,'Timely Filing'!$A$4:$A$203,0))&lt;180,wTFMed,wTFGood)),0)</f>
        <v>0</v>
      </c>
      <c r="X200" s="3">
        <f>IFERROR(IF(INDEX('Timely Filing'!$E$4:$E$203,MATCH($A200,'Timely Filing'!$A$4:$A$203,0))&gt;45,wPaySlow,IF(INDEX('Timely Filing'!$E$4:$E$203,MATCH($A200,'Timely Filing'!$A$4:$A$203,0))&gt;30,wPayMed,wPayGood)),0)</f>
        <v>0</v>
      </c>
      <c r="Y200" s="3">
        <f>IFERROR(IF(INDEX('Timely Filing'!$H$4:$H$203,MATCH($A200,'Timely Filing'!$A$4:$A$203,0))&gt;24,wRecLong,IF(INDEX('Timely Filing'!$H$4:$H$203,MATCH($A200,'Timely Filing'!$A$4:$A$203,0))&gt;12,wRecMed,wRecGood)),0)</f>
        <v>0</v>
      </c>
      <c r="Z200" s="3">
        <f>IFERROR(IF(INDEX('Auth &amp; Admin'!$B$4:$B$203,MATCH($A200,'Auth &amp; Admin'!$A$4:$A$203,0))="Y",wAuth,0),0)</f>
        <v>0</v>
      </c>
      <c r="AA200" s="3">
        <f>IFERROR(IF(INDEX('Auth &amp; Admin'!$G$4:$G$203,MATCH($A200,'Auth &amp; Admin'!$A$4:$A$203,0))="Increasing",wDenInc,IF(INDEX('Auth &amp; Admin'!$G$4:$G$203,MATCH($A200,'Auth &amp; Admin'!$A$4:$A$203,0))="Stable",wDenStable,IF(INDEX('Auth &amp; Admin'!$G$4:$G$203,MATCH($A200,'Auth &amp; Admin'!$A$4:$A$203,0))="Decreasing",wDenDec,0))),0)</f>
        <v>0</v>
      </c>
      <c r="AB200" s="3">
        <f>IFERROR(IF(INDEX(Reimbursement!$J$4:$J$203,MATCH($A200,Reimbursement!$A$4:$A$203,0))="",0,IF(INDEX(Reimbursement!$J$4:$J$203,MATCH($A200,Reimbursement!$A$4:$A$203,0))&lt;1,wJLow,IF(INDEX(Reimbursement!$J$4:$J$203,MATCH($A200,Reimbursement!$A$4:$A$203,0))&lt;1.1,wJMed,wJGood))),0)</f>
        <v>0</v>
      </c>
    </row>
    <row r="201" spans="1:28">
      <c r="A201" s="3" t="str">
        <f t="shared" si="60"/>
        <v/>
      </c>
      <c r="B201" s="10"/>
      <c r="C201" s="10"/>
      <c r="D201" s="11"/>
      <c r="E201" s="11"/>
      <c r="F201" s="12" t="str">
        <f t="shared" si="61"/>
        <v/>
      </c>
      <c r="G201" s="10"/>
      <c r="H201" s="10"/>
      <c r="I201" s="9" t="str">
        <f t="shared" si="62"/>
        <v/>
      </c>
      <c r="J201" s="7" t="str">
        <f t="shared" ca="1" si="63"/>
        <v/>
      </c>
      <c r="K201" s="3" t="str">
        <f t="shared" ca="1" si="64"/>
        <v/>
      </c>
      <c r="L201" s="13"/>
      <c r="M201" s="10"/>
      <c r="N201" s="11"/>
      <c r="O201" s="11"/>
      <c r="P201" s="7" t="str">
        <f t="shared" si="65"/>
        <v/>
      </c>
      <c r="Q201" s="3" t="str">
        <f t="shared" si="66"/>
        <v/>
      </c>
      <c r="R201" s="10"/>
      <c r="S201" s="3">
        <f t="shared" si="67"/>
        <v>0</v>
      </c>
      <c r="T201" s="3">
        <f t="shared" si="68"/>
        <v>0</v>
      </c>
      <c r="U201" s="3">
        <f t="shared" si="69"/>
        <v>0</v>
      </c>
      <c r="V201" s="3">
        <f>IFERROR(IF(INDEX(Reimbursement!$L$4:$L$203,MATCH($A201,Reimbursement!$A$4:$A$203,0))="",wNoEsc,IF(INDEX(Reimbursement!$L$4:$L$203,MATCH($A201,Reimbursement!$A$4:$A$203,0))&lt;0.03,wEscLow,wEscGood)),0)</f>
        <v>0</v>
      </c>
      <c r="W201" s="3">
        <f>IFERROR(IF(INDEX('Timely Filing'!$D$4:$D$203,MATCH($A201,'Timely Filing'!$A$4:$A$203,0))&lt;90,wTFShort,IF(INDEX('Timely Filing'!$D$4:$D$203,MATCH($A201,'Timely Filing'!$A$4:$A$203,0))&lt;180,wTFMed,wTFGood)),0)</f>
        <v>0</v>
      </c>
      <c r="X201" s="3">
        <f>IFERROR(IF(INDEX('Timely Filing'!$E$4:$E$203,MATCH($A201,'Timely Filing'!$A$4:$A$203,0))&gt;45,wPaySlow,IF(INDEX('Timely Filing'!$E$4:$E$203,MATCH($A201,'Timely Filing'!$A$4:$A$203,0))&gt;30,wPayMed,wPayGood)),0)</f>
        <v>0</v>
      </c>
      <c r="Y201" s="3">
        <f>IFERROR(IF(INDEX('Timely Filing'!$H$4:$H$203,MATCH($A201,'Timely Filing'!$A$4:$A$203,0))&gt;24,wRecLong,IF(INDEX('Timely Filing'!$H$4:$H$203,MATCH($A201,'Timely Filing'!$A$4:$A$203,0))&gt;12,wRecMed,wRecGood)),0)</f>
        <v>0</v>
      </c>
      <c r="Z201" s="3">
        <f>IFERROR(IF(INDEX('Auth &amp; Admin'!$B$4:$B$203,MATCH($A201,'Auth &amp; Admin'!$A$4:$A$203,0))="Y",wAuth,0),0)</f>
        <v>0</v>
      </c>
      <c r="AA201" s="3">
        <f>IFERROR(IF(INDEX('Auth &amp; Admin'!$G$4:$G$203,MATCH($A201,'Auth &amp; Admin'!$A$4:$A$203,0))="Increasing",wDenInc,IF(INDEX('Auth &amp; Admin'!$G$4:$G$203,MATCH($A201,'Auth &amp; Admin'!$A$4:$A$203,0))="Stable",wDenStable,IF(INDEX('Auth &amp; Admin'!$G$4:$G$203,MATCH($A201,'Auth &amp; Admin'!$A$4:$A$203,0))="Decreasing",wDenDec,0))),0)</f>
        <v>0</v>
      </c>
      <c r="AB201" s="3">
        <f>IFERROR(IF(INDEX(Reimbursement!$J$4:$J$203,MATCH($A201,Reimbursement!$A$4:$A$203,0))="",0,IF(INDEX(Reimbursement!$J$4:$J$203,MATCH($A201,Reimbursement!$A$4:$A$203,0))&lt;1,wJLow,IF(INDEX(Reimbursement!$J$4:$J$203,MATCH($A201,Reimbursement!$A$4:$A$203,0))&lt;1.1,wJMed,wJGood))),0)</f>
        <v>0</v>
      </c>
    </row>
    <row r="202" spans="1:28">
      <c r="A202" s="3" t="str">
        <f t="shared" si="60"/>
        <v/>
      </c>
      <c r="B202" s="10"/>
      <c r="C202" s="10"/>
      <c r="D202" s="11"/>
      <c r="E202" s="11"/>
      <c r="F202" s="12" t="str">
        <f t="shared" si="61"/>
        <v/>
      </c>
      <c r="G202" s="10"/>
      <c r="H202" s="10"/>
      <c r="I202" s="9" t="str">
        <f t="shared" si="62"/>
        <v/>
      </c>
      <c r="J202" s="7" t="str">
        <f t="shared" ca="1" si="63"/>
        <v/>
      </c>
      <c r="K202" s="3" t="str">
        <f t="shared" ca="1" si="64"/>
        <v/>
      </c>
      <c r="L202" s="13"/>
      <c r="M202" s="10"/>
      <c r="N202" s="11"/>
      <c r="O202" s="11"/>
      <c r="P202" s="7" t="str">
        <f t="shared" si="65"/>
        <v/>
      </c>
      <c r="Q202" s="3" t="str">
        <f t="shared" si="66"/>
        <v/>
      </c>
      <c r="R202" s="10"/>
      <c r="S202" s="3">
        <f t="shared" si="67"/>
        <v>0</v>
      </c>
      <c r="T202" s="3">
        <f t="shared" si="68"/>
        <v>0</v>
      </c>
      <c r="U202" s="3">
        <f t="shared" si="69"/>
        <v>0</v>
      </c>
      <c r="V202" s="3">
        <f>IFERROR(IF(INDEX(Reimbursement!$L$4:$L$203,MATCH($A202,Reimbursement!$A$4:$A$203,0))="",wNoEsc,IF(INDEX(Reimbursement!$L$4:$L$203,MATCH($A202,Reimbursement!$A$4:$A$203,0))&lt;0.03,wEscLow,wEscGood)),0)</f>
        <v>0</v>
      </c>
      <c r="W202" s="3">
        <f>IFERROR(IF(INDEX('Timely Filing'!$D$4:$D$203,MATCH($A202,'Timely Filing'!$A$4:$A$203,0))&lt;90,wTFShort,IF(INDEX('Timely Filing'!$D$4:$D$203,MATCH($A202,'Timely Filing'!$A$4:$A$203,0))&lt;180,wTFMed,wTFGood)),0)</f>
        <v>0</v>
      </c>
      <c r="X202" s="3">
        <f>IFERROR(IF(INDEX('Timely Filing'!$E$4:$E$203,MATCH($A202,'Timely Filing'!$A$4:$A$203,0))&gt;45,wPaySlow,IF(INDEX('Timely Filing'!$E$4:$E$203,MATCH($A202,'Timely Filing'!$A$4:$A$203,0))&gt;30,wPayMed,wPayGood)),0)</f>
        <v>0</v>
      </c>
      <c r="Y202" s="3">
        <f>IFERROR(IF(INDEX('Timely Filing'!$H$4:$H$203,MATCH($A202,'Timely Filing'!$A$4:$A$203,0))&gt;24,wRecLong,IF(INDEX('Timely Filing'!$H$4:$H$203,MATCH($A202,'Timely Filing'!$A$4:$A$203,0))&gt;12,wRecMed,wRecGood)),0)</f>
        <v>0</v>
      </c>
      <c r="Z202" s="3">
        <f>IFERROR(IF(INDEX('Auth &amp; Admin'!$B$4:$B$203,MATCH($A202,'Auth &amp; Admin'!$A$4:$A$203,0))="Y",wAuth,0),0)</f>
        <v>0</v>
      </c>
      <c r="AA202" s="3">
        <f>IFERROR(IF(INDEX('Auth &amp; Admin'!$G$4:$G$203,MATCH($A202,'Auth &amp; Admin'!$A$4:$A$203,0))="Increasing",wDenInc,IF(INDEX('Auth &amp; Admin'!$G$4:$G$203,MATCH($A202,'Auth &amp; Admin'!$A$4:$A$203,0))="Stable",wDenStable,IF(INDEX('Auth &amp; Admin'!$G$4:$G$203,MATCH($A202,'Auth &amp; Admin'!$A$4:$A$203,0))="Decreasing",wDenDec,0))),0)</f>
        <v>0</v>
      </c>
      <c r="AB202" s="3">
        <f>IFERROR(IF(INDEX(Reimbursement!$J$4:$J$203,MATCH($A202,Reimbursement!$A$4:$A$203,0))="",0,IF(INDEX(Reimbursement!$J$4:$J$203,MATCH($A202,Reimbursement!$A$4:$A$203,0))&lt;1,wJLow,IF(INDEX(Reimbursement!$J$4:$J$203,MATCH($A202,Reimbursement!$A$4:$A$203,0))&lt;1.1,wJMed,wJGood))),0)</f>
        <v>0</v>
      </c>
    </row>
    <row r="203" spans="1:28">
      <c r="A203" s="3" t="str">
        <f t="shared" si="60"/>
        <v/>
      </c>
      <c r="B203" s="10"/>
      <c r="C203" s="10"/>
      <c r="D203" s="11"/>
      <c r="E203" s="11"/>
      <c r="F203" s="12" t="str">
        <f t="shared" si="61"/>
        <v/>
      </c>
      <c r="G203" s="10"/>
      <c r="H203" s="10"/>
      <c r="I203" s="9" t="str">
        <f t="shared" si="62"/>
        <v/>
      </c>
      <c r="J203" s="7" t="str">
        <f t="shared" ca="1" si="63"/>
        <v/>
      </c>
      <c r="K203" s="3" t="str">
        <f t="shared" ca="1" si="64"/>
        <v/>
      </c>
      <c r="L203" s="13"/>
      <c r="M203" s="10"/>
      <c r="N203" s="11"/>
      <c r="O203" s="11"/>
      <c r="P203" s="7" t="str">
        <f t="shared" si="65"/>
        <v/>
      </c>
      <c r="Q203" s="3" t="str">
        <f t="shared" si="66"/>
        <v/>
      </c>
      <c r="R203" s="10"/>
      <c r="S203" s="3">
        <f t="shared" si="67"/>
        <v>0</v>
      </c>
      <c r="T203" s="3">
        <f t="shared" si="68"/>
        <v>0</v>
      </c>
      <c r="U203" s="3">
        <f t="shared" si="69"/>
        <v>0</v>
      </c>
      <c r="V203" s="3">
        <f>IFERROR(IF(INDEX(Reimbursement!$L$4:$L$203,MATCH($A203,Reimbursement!$A$4:$A$203,0))="",wNoEsc,IF(INDEX(Reimbursement!$L$4:$L$203,MATCH($A203,Reimbursement!$A$4:$A$203,0))&lt;0.03,wEscLow,wEscGood)),0)</f>
        <v>0</v>
      </c>
      <c r="W203" s="3">
        <f>IFERROR(IF(INDEX('Timely Filing'!$D$4:$D$203,MATCH($A203,'Timely Filing'!$A$4:$A$203,0))&lt;90,wTFShort,IF(INDEX('Timely Filing'!$D$4:$D$203,MATCH($A203,'Timely Filing'!$A$4:$A$203,0))&lt;180,wTFMed,wTFGood)),0)</f>
        <v>0</v>
      </c>
      <c r="X203" s="3">
        <f>IFERROR(IF(INDEX('Timely Filing'!$E$4:$E$203,MATCH($A203,'Timely Filing'!$A$4:$A$203,0))&gt;45,wPaySlow,IF(INDEX('Timely Filing'!$E$4:$E$203,MATCH($A203,'Timely Filing'!$A$4:$A$203,0))&gt;30,wPayMed,wPayGood)),0)</f>
        <v>0</v>
      </c>
      <c r="Y203" s="3">
        <f>IFERROR(IF(INDEX('Timely Filing'!$H$4:$H$203,MATCH($A203,'Timely Filing'!$A$4:$A$203,0))&gt;24,wRecLong,IF(INDEX('Timely Filing'!$H$4:$H$203,MATCH($A203,'Timely Filing'!$A$4:$A$203,0))&gt;12,wRecMed,wRecGood)),0)</f>
        <v>0</v>
      </c>
      <c r="Z203" s="3">
        <f>IFERROR(IF(INDEX('Auth &amp; Admin'!$B$4:$B$203,MATCH($A203,'Auth &amp; Admin'!$A$4:$A$203,0))="Y",wAuth,0),0)</f>
        <v>0</v>
      </c>
      <c r="AA203" s="3">
        <f>IFERROR(IF(INDEX('Auth &amp; Admin'!$G$4:$G$203,MATCH($A203,'Auth &amp; Admin'!$A$4:$A$203,0))="Increasing",wDenInc,IF(INDEX('Auth &amp; Admin'!$G$4:$G$203,MATCH($A203,'Auth &amp; Admin'!$A$4:$A$203,0))="Stable",wDenStable,IF(INDEX('Auth &amp; Admin'!$G$4:$G$203,MATCH($A203,'Auth &amp; Admin'!$A$4:$A$203,0))="Decreasing",wDenDec,0))),0)</f>
        <v>0</v>
      </c>
      <c r="AB203" s="3">
        <f>IFERROR(IF(INDEX(Reimbursement!$J$4:$J$203,MATCH($A203,Reimbursement!$A$4:$A$203,0))="",0,IF(INDEX(Reimbursement!$J$4:$J$203,MATCH($A203,Reimbursement!$A$4:$A$203,0))&lt;1,wJLow,IF(INDEX(Reimbursement!$J$4:$J$203,MATCH($A203,Reimbursement!$A$4:$A$203,0))&lt;1.1,wJMed,wJGood))),0)</f>
        <v>0</v>
      </c>
    </row>
  </sheetData>
  <mergeCells count="2">
    <mergeCell ref="A2:R2"/>
    <mergeCell ref="A1:R1"/>
  </mergeCells>
  <conditionalFormatting sqref="K4:K203">
    <cfRule type="expression" dxfId="17" priority="1">
      <formula>K4="OVERDUE"</formula>
    </cfRule>
    <cfRule type="expression" dxfId="16" priority="2">
      <formula>LEFT(K4,3)="DUE"</formula>
    </cfRule>
    <cfRule type="expression" dxfId="15" priority="3">
      <formula>K4="OK"</formula>
    </cfRule>
  </conditionalFormatting>
  <conditionalFormatting sqref="Q4:Q203">
    <cfRule type="expression" dxfId="14" priority="4">
      <formula>Q4="High"</formula>
    </cfRule>
    <cfRule type="expression" dxfId="13" priority="5">
      <formula>Q4="Medium"</formula>
    </cfRule>
    <cfRule type="expression" dxfId="12" priority="6">
      <formula>Q4="Low"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3"/>
  <sheetViews>
    <sheetView workbookViewId="0">
      <selection activeCell="B4" sqref="B4"/>
    </sheetView>
  </sheetViews>
  <sheetFormatPr defaultRowHeight="14.5"/>
  <cols>
    <col min="1" max="1" width="28" customWidth="1"/>
    <col min="2" max="2" width="18" customWidth="1"/>
    <col min="3" max="5" width="22" customWidth="1"/>
    <col min="6" max="10" width="18" customWidth="1"/>
    <col min="11" max="11" width="26" customWidth="1"/>
    <col min="12" max="12" width="18" customWidth="1"/>
    <col min="13" max="13" width="30" customWidth="1"/>
  </cols>
  <sheetData>
    <row r="1" spans="1:13" ht="24" customHeight="1">
      <c r="A1" s="26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8" customHeight="1">
      <c r="A2" s="24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32.15" customHeight="1">
      <c r="A3" s="6" t="s">
        <v>14</v>
      </c>
      <c r="B3" s="6" t="s">
        <v>22</v>
      </c>
      <c r="C3" s="6" t="s">
        <v>102</v>
      </c>
      <c r="D3" s="6" t="s">
        <v>153</v>
      </c>
      <c r="E3" s="6" t="s">
        <v>154</v>
      </c>
      <c r="F3" s="6" t="s">
        <v>103</v>
      </c>
      <c r="G3" s="6" t="s">
        <v>151</v>
      </c>
      <c r="H3" s="6" t="s">
        <v>150</v>
      </c>
      <c r="I3" s="6" t="s">
        <v>152</v>
      </c>
      <c r="J3" s="6" t="s">
        <v>104</v>
      </c>
      <c r="K3" s="6" t="s">
        <v>105</v>
      </c>
      <c r="L3" s="6" t="s">
        <v>106</v>
      </c>
      <c r="M3" s="6" t="s">
        <v>107</v>
      </c>
    </row>
    <row r="4" spans="1:13">
      <c r="A4" s="10">
        <v>20</v>
      </c>
      <c r="B4" s="3" t="str">
        <f>IF($A4="","",INDEX('Contract Summary'!$B$4:$B$203,MATCH($A4,'Contract Summary'!$A$4:$A$203,0)))</f>
        <v>PacificSource</v>
      </c>
      <c r="C4" s="3">
        <f>IF($A4="","",INDEX('Contract Summary'!$C$4:$C$203,MATCH($A4,'Contract Summary'!$A$4:$A$203,0)))</f>
        <v>0</v>
      </c>
      <c r="D4" s="10"/>
      <c r="E4" s="10"/>
      <c r="F4" s="10"/>
      <c r="G4" s="10"/>
      <c r="H4" s="10"/>
      <c r="I4" s="10"/>
      <c r="J4" s="15"/>
      <c r="K4" s="10"/>
      <c r="L4" s="13"/>
      <c r="M4" s="10"/>
    </row>
    <row r="5" spans="1:13">
      <c r="A5" s="10"/>
      <c r="B5" s="3" t="str">
        <f>IF($A5="","",INDEX('Contract Summary'!$B$4:$B$203,MATCH($A5,'Contract Summary'!$A$4:$A$203,0)))</f>
        <v/>
      </c>
      <c r="C5" s="3" t="str">
        <f>IF($A5="","",INDEX('Contract Summary'!$C$4:$C$203,MATCH($A5,'Contract Summary'!$A$4:$A$203,0)))</f>
        <v/>
      </c>
      <c r="D5" s="10"/>
      <c r="E5" s="10"/>
      <c r="F5" s="10"/>
      <c r="G5" s="10"/>
      <c r="H5" s="10"/>
      <c r="I5" s="10"/>
      <c r="J5" s="15"/>
      <c r="K5" s="10"/>
      <c r="L5" s="13"/>
      <c r="M5" s="10"/>
    </row>
    <row r="6" spans="1:13">
      <c r="A6" s="10"/>
      <c r="B6" s="3" t="str">
        <f>IF($A6="","",INDEX('Contract Summary'!$B$4:$B$203,MATCH($A6,'Contract Summary'!$A$4:$A$203,0)))</f>
        <v/>
      </c>
      <c r="C6" s="3" t="str">
        <f>IF($A6="","",INDEX('Contract Summary'!$C$4:$C$203,MATCH($A6,'Contract Summary'!$A$4:$A$203,0)))</f>
        <v/>
      </c>
      <c r="D6" s="10"/>
      <c r="E6" s="10"/>
      <c r="F6" s="10"/>
      <c r="G6" s="10"/>
      <c r="H6" s="10"/>
      <c r="I6" s="10"/>
      <c r="J6" s="15"/>
      <c r="K6" s="10"/>
      <c r="L6" s="13"/>
      <c r="M6" s="10"/>
    </row>
    <row r="7" spans="1:13">
      <c r="A7" s="10"/>
      <c r="B7" s="3" t="str">
        <f>IF($A7="","",INDEX('Contract Summary'!$B$4:$B$203,MATCH($A7,'Contract Summary'!$A$4:$A$203,0)))</f>
        <v/>
      </c>
      <c r="C7" s="3" t="str">
        <f>IF($A7="","",INDEX('Contract Summary'!$C$4:$C$203,MATCH($A7,'Contract Summary'!$A$4:$A$203,0)))</f>
        <v/>
      </c>
      <c r="D7" s="10"/>
      <c r="E7" s="10"/>
      <c r="F7" s="10"/>
      <c r="G7" s="10"/>
      <c r="H7" s="10"/>
      <c r="I7" s="10"/>
      <c r="J7" s="15"/>
      <c r="K7" s="10"/>
      <c r="L7" s="13"/>
      <c r="M7" s="10"/>
    </row>
    <row r="8" spans="1:13">
      <c r="A8" s="10"/>
      <c r="B8" s="3" t="str">
        <f>IF($A8="","",INDEX('Contract Summary'!$B$4:$B$203,MATCH($A8,'Contract Summary'!$A$4:$A$203,0)))</f>
        <v/>
      </c>
      <c r="C8" s="3" t="str">
        <f>IF($A8="","",INDEX('Contract Summary'!$C$4:$C$203,MATCH($A8,'Contract Summary'!$A$4:$A$203,0)))</f>
        <v/>
      </c>
      <c r="D8" s="10"/>
      <c r="E8" s="10"/>
      <c r="F8" s="10"/>
      <c r="G8" s="10"/>
      <c r="H8" s="10"/>
      <c r="I8" s="10"/>
      <c r="J8" s="15"/>
      <c r="K8" s="10"/>
      <c r="L8" s="13"/>
      <c r="M8" s="10"/>
    </row>
    <row r="9" spans="1:13">
      <c r="A9" s="10"/>
      <c r="B9" s="3" t="str">
        <f>IF($A9="","",INDEX('Contract Summary'!$B$4:$B$203,MATCH($A9,'Contract Summary'!$A$4:$A$203,0)))</f>
        <v/>
      </c>
      <c r="C9" s="3" t="str">
        <f>IF($A9="","",INDEX('Contract Summary'!$C$4:$C$203,MATCH($A9,'Contract Summary'!$A$4:$A$203,0)))</f>
        <v/>
      </c>
      <c r="D9" s="10"/>
      <c r="E9" s="10"/>
      <c r="F9" s="10"/>
      <c r="G9" s="10"/>
      <c r="H9" s="10"/>
      <c r="I9" s="10"/>
      <c r="J9" s="15"/>
      <c r="K9" s="10"/>
      <c r="L9" s="13"/>
      <c r="M9" s="10"/>
    </row>
    <row r="10" spans="1:13">
      <c r="A10" s="10"/>
      <c r="B10" s="3" t="str">
        <f>IF($A10="","",INDEX('Contract Summary'!$B$4:$B$203,MATCH($A10,'Contract Summary'!$A$4:$A$203,0)))</f>
        <v/>
      </c>
      <c r="C10" s="3" t="str">
        <f>IF($A10="","",INDEX('Contract Summary'!$C$4:$C$203,MATCH($A10,'Contract Summary'!$A$4:$A$203,0)))</f>
        <v/>
      </c>
      <c r="D10" s="10"/>
      <c r="E10" s="10"/>
      <c r="F10" s="10"/>
      <c r="G10" s="10"/>
      <c r="H10" s="10"/>
      <c r="I10" s="10"/>
      <c r="J10" s="15"/>
      <c r="K10" s="10"/>
      <c r="L10" s="13"/>
      <c r="M10" s="10"/>
    </row>
    <row r="11" spans="1:13">
      <c r="A11" s="10"/>
      <c r="B11" s="3" t="str">
        <f>IF($A11="","",INDEX('Contract Summary'!$B$4:$B$203,MATCH($A11,'Contract Summary'!$A$4:$A$203,0)))</f>
        <v/>
      </c>
      <c r="C11" s="3" t="str">
        <f>IF($A11="","",INDEX('Contract Summary'!$C$4:$C$203,MATCH($A11,'Contract Summary'!$A$4:$A$203,0)))</f>
        <v/>
      </c>
      <c r="D11" s="10"/>
      <c r="E11" s="10"/>
      <c r="F11" s="10"/>
      <c r="G11" s="10"/>
      <c r="H11" s="10"/>
      <c r="I11" s="10"/>
      <c r="J11" s="15"/>
      <c r="K11" s="10"/>
      <c r="L11" s="13"/>
      <c r="M11" s="10"/>
    </row>
    <row r="12" spans="1:13">
      <c r="A12" s="10"/>
      <c r="B12" s="3" t="str">
        <f>IF($A12="","",INDEX('Contract Summary'!$B$4:$B$203,MATCH($A12,'Contract Summary'!$A$4:$A$203,0)))</f>
        <v/>
      </c>
      <c r="C12" s="3" t="str">
        <f>IF($A12="","",INDEX('Contract Summary'!$C$4:$C$203,MATCH($A12,'Contract Summary'!$A$4:$A$203,0)))</f>
        <v/>
      </c>
      <c r="D12" s="10"/>
      <c r="E12" s="10"/>
      <c r="F12" s="10"/>
      <c r="G12" s="10"/>
      <c r="H12" s="10"/>
      <c r="I12" s="10"/>
      <c r="J12" s="15"/>
      <c r="K12" s="10"/>
      <c r="L12" s="13"/>
      <c r="M12" s="10"/>
    </row>
    <row r="13" spans="1:13">
      <c r="A13" s="10"/>
      <c r="B13" s="3" t="str">
        <f>IF($A13="","",INDEX('Contract Summary'!$B$4:$B$203,MATCH($A13,'Contract Summary'!$A$4:$A$203,0)))</f>
        <v/>
      </c>
      <c r="C13" s="3" t="str">
        <f>IF($A13="","",INDEX('Contract Summary'!$C$4:$C$203,MATCH($A13,'Contract Summary'!$A$4:$A$203,0)))</f>
        <v/>
      </c>
      <c r="D13" s="10"/>
      <c r="E13" s="10"/>
      <c r="F13" s="10"/>
      <c r="G13" s="10"/>
      <c r="H13" s="10"/>
      <c r="I13" s="10"/>
      <c r="J13" s="15"/>
      <c r="K13" s="10"/>
      <c r="L13" s="13"/>
      <c r="M13" s="10"/>
    </row>
    <row r="14" spans="1:13">
      <c r="A14" s="10"/>
      <c r="B14" s="3" t="str">
        <f>IF($A14="","",INDEX('Contract Summary'!$B$4:$B$203,MATCH($A14,'Contract Summary'!$A$4:$A$203,0)))</f>
        <v/>
      </c>
      <c r="C14" s="3" t="str">
        <f>IF($A14="","",INDEX('Contract Summary'!$C$4:$C$203,MATCH($A14,'Contract Summary'!$A$4:$A$203,0)))</f>
        <v/>
      </c>
      <c r="D14" s="10"/>
      <c r="E14" s="10"/>
      <c r="F14" s="10"/>
      <c r="G14" s="10"/>
      <c r="H14" s="10"/>
      <c r="I14" s="10"/>
      <c r="J14" s="15"/>
      <c r="K14" s="10"/>
      <c r="L14" s="13"/>
      <c r="M14" s="10"/>
    </row>
    <row r="15" spans="1:13">
      <c r="A15" s="10"/>
      <c r="B15" s="3" t="str">
        <f>IF($A15="","",INDEX('Contract Summary'!$B$4:$B$203,MATCH($A15,'Contract Summary'!$A$4:$A$203,0)))</f>
        <v/>
      </c>
      <c r="C15" s="3" t="str">
        <f>IF($A15="","",INDEX('Contract Summary'!$C$4:$C$203,MATCH($A15,'Contract Summary'!$A$4:$A$203,0)))</f>
        <v/>
      </c>
      <c r="D15" s="10"/>
      <c r="E15" s="10"/>
      <c r="F15" s="10"/>
      <c r="G15" s="10"/>
      <c r="H15" s="10"/>
      <c r="I15" s="10"/>
      <c r="J15" s="15"/>
      <c r="K15" s="10"/>
      <c r="L15" s="13"/>
      <c r="M15" s="10"/>
    </row>
    <row r="16" spans="1:13">
      <c r="A16" s="10"/>
      <c r="B16" s="3" t="str">
        <f>IF($A16="","",INDEX('Contract Summary'!$B$4:$B$203,MATCH($A16,'Contract Summary'!$A$4:$A$203,0)))</f>
        <v/>
      </c>
      <c r="C16" s="3" t="str">
        <f>IF($A16="","",INDEX('Contract Summary'!$C$4:$C$203,MATCH($A16,'Contract Summary'!$A$4:$A$203,0)))</f>
        <v/>
      </c>
      <c r="D16" s="10"/>
      <c r="E16" s="10"/>
      <c r="F16" s="10"/>
      <c r="G16" s="10"/>
      <c r="H16" s="10"/>
      <c r="I16" s="10"/>
      <c r="J16" s="15"/>
      <c r="K16" s="10"/>
      <c r="L16" s="13"/>
      <c r="M16" s="10"/>
    </row>
    <row r="17" spans="1:13">
      <c r="A17" s="10"/>
      <c r="B17" s="3" t="str">
        <f>IF($A17="","",INDEX('Contract Summary'!$B$4:$B$203,MATCH($A17,'Contract Summary'!$A$4:$A$203,0)))</f>
        <v/>
      </c>
      <c r="C17" s="3" t="str">
        <f>IF($A17="","",INDEX('Contract Summary'!$C$4:$C$203,MATCH($A17,'Contract Summary'!$A$4:$A$203,0)))</f>
        <v/>
      </c>
      <c r="D17" s="10"/>
      <c r="E17" s="10"/>
      <c r="F17" s="10"/>
      <c r="G17" s="10"/>
      <c r="H17" s="10"/>
      <c r="I17" s="10"/>
      <c r="J17" s="15"/>
      <c r="K17" s="10"/>
      <c r="L17" s="13"/>
      <c r="M17" s="10"/>
    </row>
    <row r="18" spans="1:13">
      <c r="A18" s="10"/>
      <c r="B18" s="3" t="str">
        <f>IF($A18="","",INDEX('Contract Summary'!$B$4:$B$203,MATCH($A18,'Contract Summary'!$A$4:$A$203,0)))</f>
        <v/>
      </c>
      <c r="C18" s="3" t="str">
        <f>IF($A18="","",INDEX('Contract Summary'!$C$4:$C$203,MATCH($A18,'Contract Summary'!$A$4:$A$203,0)))</f>
        <v/>
      </c>
      <c r="D18" s="10"/>
      <c r="E18" s="10"/>
      <c r="F18" s="10"/>
      <c r="G18" s="10"/>
      <c r="H18" s="10"/>
      <c r="I18" s="10"/>
      <c r="J18" s="15"/>
      <c r="K18" s="10"/>
      <c r="L18" s="13"/>
      <c r="M18" s="10"/>
    </row>
    <row r="19" spans="1:13">
      <c r="A19" s="10"/>
      <c r="B19" s="3" t="str">
        <f>IF($A19="","",INDEX('Contract Summary'!$B$4:$B$203,MATCH($A19,'Contract Summary'!$A$4:$A$203,0)))</f>
        <v/>
      </c>
      <c r="C19" s="3" t="str">
        <f>IF($A19="","",INDEX('Contract Summary'!$C$4:$C$203,MATCH($A19,'Contract Summary'!$A$4:$A$203,0)))</f>
        <v/>
      </c>
      <c r="D19" s="10"/>
      <c r="E19" s="10"/>
      <c r="F19" s="10"/>
      <c r="G19" s="10"/>
      <c r="H19" s="10"/>
      <c r="I19" s="10"/>
      <c r="J19" s="15"/>
      <c r="K19" s="10"/>
      <c r="L19" s="13"/>
      <c r="M19" s="10"/>
    </row>
    <row r="20" spans="1:13">
      <c r="A20" s="10"/>
      <c r="B20" s="3" t="str">
        <f>IF($A20="","",INDEX('Contract Summary'!$B$4:$B$203,MATCH($A20,'Contract Summary'!$A$4:$A$203,0)))</f>
        <v/>
      </c>
      <c r="C20" s="3" t="str">
        <f>IF($A20="","",INDEX('Contract Summary'!$C$4:$C$203,MATCH($A20,'Contract Summary'!$A$4:$A$203,0)))</f>
        <v/>
      </c>
      <c r="D20" s="10"/>
      <c r="E20" s="10"/>
      <c r="F20" s="10"/>
      <c r="G20" s="10"/>
      <c r="H20" s="10"/>
      <c r="I20" s="10"/>
      <c r="J20" s="15"/>
      <c r="K20" s="10"/>
      <c r="L20" s="13"/>
      <c r="M20" s="10"/>
    </row>
    <row r="21" spans="1:13">
      <c r="A21" s="10"/>
      <c r="B21" s="3" t="str">
        <f>IF($A21="","",INDEX('Contract Summary'!$B$4:$B$203,MATCH($A21,'Contract Summary'!$A$4:$A$203,0)))</f>
        <v/>
      </c>
      <c r="C21" s="3" t="str">
        <f>IF($A21="","",INDEX('Contract Summary'!$C$4:$C$203,MATCH($A21,'Contract Summary'!$A$4:$A$203,0)))</f>
        <v/>
      </c>
      <c r="D21" s="10"/>
      <c r="E21" s="10"/>
      <c r="F21" s="10"/>
      <c r="G21" s="10"/>
      <c r="H21" s="10"/>
      <c r="I21" s="10"/>
      <c r="J21" s="15"/>
      <c r="K21" s="10"/>
      <c r="L21" s="13"/>
      <c r="M21" s="10"/>
    </row>
    <row r="22" spans="1:13">
      <c r="A22" s="10"/>
      <c r="B22" s="3" t="str">
        <f>IF($A22="","",INDEX('Contract Summary'!$B$4:$B$203,MATCH($A22,'Contract Summary'!$A$4:$A$203,0)))</f>
        <v/>
      </c>
      <c r="C22" s="3" t="str">
        <f>IF($A22="","",INDEX('Contract Summary'!$C$4:$C$203,MATCH($A22,'Contract Summary'!$A$4:$A$203,0)))</f>
        <v/>
      </c>
      <c r="D22" s="10"/>
      <c r="E22" s="10"/>
      <c r="F22" s="10"/>
      <c r="G22" s="10"/>
      <c r="H22" s="10"/>
      <c r="I22" s="10"/>
      <c r="J22" s="15"/>
      <c r="K22" s="10"/>
      <c r="L22" s="13"/>
      <c r="M22" s="10"/>
    </row>
    <row r="23" spans="1:13">
      <c r="A23" s="10"/>
      <c r="B23" s="3" t="str">
        <f>IF($A23="","",INDEX('Contract Summary'!$B$4:$B$203,MATCH($A23,'Contract Summary'!$A$4:$A$203,0)))</f>
        <v/>
      </c>
      <c r="C23" s="3" t="str">
        <f>IF($A23="","",INDEX('Contract Summary'!$C$4:$C$203,MATCH($A23,'Contract Summary'!$A$4:$A$203,0)))</f>
        <v/>
      </c>
      <c r="D23" s="10"/>
      <c r="E23" s="10"/>
      <c r="F23" s="10"/>
      <c r="G23" s="10"/>
      <c r="H23" s="10"/>
      <c r="I23" s="10"/>
      <c r="J23" s="15"/>
      <c r="K23" s="10"/>
      <c r="L23" s="13"/>
      <c r="M23" s="10"/>
    </row>
    <row r="24" spans="1:13">
      <c r="A24" s="10"/>
      <c r="B24" s="3" t="str">
        <f>IF($A24="","",INDEX('Contract Summary'!$B$4:$B$203,MATCH($A24,'Contract Summary'!$A$4:$A$203,0)))</f>
        <v/>
      </c>
      <c r="C24" s="3" t="str">
        <f>IF($A24="","",INDEX('Contract Summary'!$C$4:$C$203,MATCH($A24,'Contract Summary'!$A$4:$A$203,0)))</f>
        <v/>
      </c>
      <c r="D24" s="10"/>
      <c r="E24" s="10"/>
      <c r="F24" s="10"/>
      <c r="G24" s="10"/>
      <c r="H24" s="10"/>
      <c r="I24" s="10"/>
      <c r="J24" s="15"/>
      <c r="K24" s="10"/>
      <c r="L24" s="13"/>
      <c r="M24" s="10"/>
    </row>
    <row r="25" spans="1:13">
      <c r="A25" s="10"/>
      <c r="B25" s="3" t="str">
        <f>IF($A25="","",INDEX('Contract Summary'!$B$4:$B$203,MATCH($A25,'Contract Summary'!$A$4:$A$203,0)))</f>
        <v/>
      </c>
      <c r="C25" s="3" t="str">
        <f>IF($A25="","",INDEX('Contract Summary'!$C$4:$C$203,MATCH($A25,'Contract Summary'!$A$4:$A$203,0)))</f>
        <v/>
      </c>
      <c r="D25" s="10"/>
      <c r="E25" s="10"/>
      <c r="F25" s="10"/>
      <c r="G25" s="10"/>
      <c r="H25" s="10"/>
      <c r="I25" s="10"/>
      <c r="J25" s="15"/>
      <c r="K25" s="10"/>
      <c r="L25" s="13"/>
      <c r="M25" s="10"/>
    </row>
    <row r="26" spans="1:13">
      <c r="A26" s="10"/>
      <c r="B26" s="3" t="str">
        <f>IF($A26="","",INDEX('Contract Summary'!$B$4:$B$203,MATCH($A26,'Contract Summary'!$A$4:$A$203,0)))</f>
        <v/>
      </c>
      <c r="C26" s="3" t="str">
        <f>IF($A26="","",INDEX('Contract Summary'!$C$4:$C$203,MATCH($A26,'Contract Summary'!$A$4:$A$203,0)))</f>
        <v/>
      </c>
      <c r="D26" s="10"/>
      <c r="E26" s="10"/>
      <c r="F26" s="10"/>
      <c r="G26" s="10"/>
      <c r="H26" s="10"/>
      <c r="I26" s="10"/>
      <c r="J26" s="15"/>
      <c r="K26" s="10"/>
      <c r="L26" s="13"/>
      <c r="M26" s="10"/>
    </row>
    <row r="27" spans="1:13">
      <c r="A27" s="10"/>
      <c r="B27" s="3" t="str">
        <f>IF($A27="","",INDEX('Contract Summary'!$B$4:$B$203,MATCH($A27,'Contract Summary'!$A$4:$A$203,0)))</f>
        <v/>
      </c>
      <c r="C27" s="3" t="str">
        <f>IF($A27="","",INDEX('Contract Summary'!$C$4:$C$203,MATCH($A27,'Contract Summary'!$A$4:$A$203,0)))</f>
        <v/>
      </c>
      <c r="D27" s="10"/>
      <c r="E27" s="10"/>
      <c r="F27" s="10"/>
      <c r="G27" s="10"/>
      <c r="H27" s="10"/>
      <c r="I27" s="10"/>
      <c r="J27" s="15"/>
      <c r="K27" s="10"/>
      <c r="L27" s="13"/>
      <c r="M27" s="10"/>
    </row>
    <row r="28" spans="1:13">
      <c r="A28" s="10"/>
      <c r="B28" s="3" t="str">
        <f>IF($A28="","",INDEX('Contract Summary'!$B$4:$B$203,MATCH($A28,'Contract Summary'!$A$4:$A$203,0)))</f>
        <v/>
      </c>
      <c r="C28" s="3" t="str">
        <f>IF($A28="","",INDEX('Contract Summary'!$C$4:$C$203,MATCH($A28,'Contract Summary'!$A$4:$A$203,0)))</f>
        <v/>
      </c>
      <c r="D28" s="10"/>
      <c r="E28" s="10"/>
      <c r="F28" s="10"/>
      <c r="G28" s="10"/>
      <c r="H28" s="10"/>
      <c r="I28" s="10"/>
      <c r="J28" s="15"/>
      <c r="K28" s="10"/>
      <c r="L28" s="13"/>
      <c r="M28" s="10"/>
    </row>
    <row r="29" spans="1:13">
      <c r="A29" s="10"/>
      <c r="B29" s="3" t="str">
        <f>IF($A29="","",INDEX('Contract Summary'!$B$4:$B$203,MATCH($A29,'Contract Summary'!$A$4:$A$203,0)))</f>
        <v/>
      </c>
      <c r="C29" s="3" t="str">
        <f>IF($A29="","",INDEX('Contract Summary'!$C$4:$C$203,MATCH($A29,'Contract Summary'!$A$4:$A$203,0)))</f>
        <v/>
      </c>
      <c r="D29" s="10"/>
      <c r="E29" s="10"/>
      <c r="F29" s="10"/>
      <c r="G29" s="10"/>
      <c r="H29" s="10"/>
      <c r="I29" s="10"/>
      <c r="J29" s="15"/>
      <c r="K29" s="10"/>
      <c r="L29" s="13"/>
      <c r="M29" s="10"/>
    </row>
    <row r="30" spans="1:13">
      <c r="A30" s="10"/>
      <c r="B30" s="3" t="str">
        <f>IF($A30="","",INDEX('Contract Summary'!$B$4:$B$203,MATCH($A30,'Contract Summary'!$A$4:$A$203,0)))</f>
        <v/>
      </c>
      <c r="C30" s="3" t="str">
        <f>IF($A30="","",INDEX('Contract Summary'!$C$4:$C$203,MATCH($A30,'Contract Summary'!$A$4:$A$203,0)))</f>
        <v/>
      </c>
      <c r="D30" s="10"/>
      <c r="E30" s="10"/>
      <c r="F30" s="10"/>
      <c r="G30" s="10"/>
      <c r="H30" s="10"/>
      <c r="I30" s="10"/>
      <c r="J30" s="15"/>
      <c r="K30" s="10"/>
      <c r="L30" s="13"/>
      <c r="M30" s="10"/>
    </row>
    <row r="31" spans="1:13">
      <c r="A31" s="10"/>
      <c r="B31" s="3" t="str">
        <f>IF($A31="","",INDEX('Contract Summary'!$B$4:$B$203,MATCH($A31,'Contract Summary'!$A$4:$A$203,0)))</f>
        <v/>
      </c>
      <c r="C31" s="3" t="str">
        <f>IF($A31="","",INDEX('Contract Summary'!$C$4:$C$203,MATCH($A31,'Contract Summary'!$A$4:$A$203,0)))</f>
        <v/>
      </c>
      <c r="D31" s="10"/>
      <c r="E31" s="10"/>
      <c r="F31" s="10"/>
      <c r="G31" s="10"/>
      <c r="H31" s="10"/>
      <c r="I31" s="10"/>
      <c r="J31" s="15"/>
      <c r="K31" s="10"/>
      <c r="L31" s="13"/>
      <c r="M31" s="10"/>
    </row>
    <row r="32" spans="1:13">
      <c r="A32" s="10"/>
      <c r="B32" s="3" t="str">
        <f>IF($A32="","",INDEX('Contract Summary'!$B$4:$B$203,MATCH($A32,'Contract Summary'!$A$4:$A$203,0)))</f>
        <v/>
      </c>
      <c r="C32" s="3" t="str">
        <f>IF($A32="","",INDEX('Contract Summary'!$C$4:$C$203,MATCH($A32,'Contract Summary'!$A$4:$A$203,0)))</f>
        <v/>
      </c>
      <c r="D32" s="10"/>
      <c r="E32" s="10"/>
      <c r="F32" s="10"/>
      <c r="G32" s="10"/>
      <c r="H32" s="10"/>
      <c r="I32" s="10"/>
      <c r="J32" s="15"/>
      <c r="K32" s="10"/>
      <c r="L32" s="13"/>
      <c r="M32" s="10"/>
    </row>
    <row r="33" spans="1:13">
      <c r="A33" s="10"/>
      <c r="B33" s="3" t="str">
        <f>IF($A33="","",INDEX('Contract Summary'!$B$4:$B$203,MATCH($A33,'Contract Summary'!$A$4:$A$203,0)))</f>
        <v/>
      </c>
      <c r="C33" s="3" t="str">
        <f>IF($A33="","",INDEX('Contract Summary'!$C$4:$C$203,MATCH($A33,'Contract Summary'!$A$4:$A$203,0)))</f>
        <v/>
      </c>
      <c r="D33" s="10"/>
      <c r="E33" s="10"/>
      <c r="F33" s="10"/>
      <c r="G33" s="10"/>
      <c r="H33" s="10"/>
      <c r="I33" s="10"/>
      <c r="J33" s="15"/>
      <c r="K33" s="10"/>
      <c r="L33" s="13"/>
      <c r="M33" s="10"/>
    </row>
    <row r="34" spans="1:13">
      <c r="A34" s="10"/>
      <c r="B34" s="3" t="str">
        <f>IF($A34="","",INDEX('Contract Summary'!$B$4:$B$203,MATCH($A34,'Contract Summary'!$A$4:$A$203,0)))</f>
        <v/>
      </c>
      <c r="C34" s="3" t="str">
        <f>IF($A34="","",INDEX('Contract Summary'!$C$4:$C$203,MATCH($A34,'Contract Summary'!$A$4:$A$203,0)))</f>
        <v/>
      </c>
      <c r="D34" s="10"/>
      <c r="E34" s="10"/>
      <c r="F34" s="10"/>
      <c r="G34" s="10"/>
      <c r="H34" s="10"/>
      <c r="I34" s="10"/>
      <c r="J34" s="15"/>
      <c r="K34" s="10"/>
      <c r="L34" s="13"/>
      <c r="M34" s="10"/>
    </row>
    <row r="35" spans="1:13">
      <c r="A35" s="10"/>
      <c r="B35" s="3" t="str">
        <f>IF($A35="","",INDEX('Contract Summary'!$B$4:$B$203,MATCH($A35,'Contract Summary'!$A$4:$A$203,0)))</f>
        <v/>
      </c>
      <c r="C35" s="3" t="str">
        <f>IF($A35="","",INDEX('Contract Summary'!$C$4:$C$203,MATCH($A35,'Contract Summary'!$A$4:$A$203,0)))</f>
        <v/>
      </c>
      <c r="D35" s="10"/>
      <c r="E35" s="10"/>
      <c r="F35" s="10"/>
      <c r="G35" s="10"/>
      <c r="H35" s="10"/>
      <c r="I35" s="10"/>
      <c r="J35" s="15"/>
      <c r="K35" s="10"/>
      <c r="L35" s="13"/>
      <c r="M35" s="10"/>
    </row>
    <row r="36" spans="1:13">
      <c r="A36" s="10"/>
      <c r="B36" s="3" t="str">
        <f>IF($A36="","",INDEX('Contract Summary'!$B$4:$B$203,MATCH($A36,'Contract Summary'!$A$4:$A$203,0)))</f>
        <v/>
      </c>
      <c r="C36" s="3" t="str">
        <f>IF($A36="","",INDEX('Contract Summary'!$C$4:$C$203,MATCH($A36,'Contract Summary'!$A$4:$A$203,0)))</f>
        <v/>
      </c>
      <c r="D36" s="10"/>
      <c r="E36" s="10"/>
      <c r="F36" s="10"/>
      <c r="G36" s="10"/>
      <c r="H36" s="10"/>
      <c r="I36" s="10"/>
      <c r="J36" s="15"/>
      <c r="K36" s="10"/>
      <c r="L36" s="13"/>
      <c r="M36" s="10"/>
    </row>
    <row r="37" spans="1:13">
      <c r="A37" s="10"/>
      <c r="B37" s="3" t="str">
        <f>IF($A37="","",INDEX('Contract Summary'!$B$4:$B$203,MATCH($A37,'Contract Summary'!$A$4:$A$203,0)))</f>
        <v/>
      </c>
      <c r="C37" s="3" t="str">
        <f>IF($A37="","",INDEX('Contract Summary'!$C$4:$C$203,MATCH($A37,'Contract Summary'!$A$4:$A$203,0)))</f>
        <v/>
      </c>
      <c r="D37" s="10"/>
      <c r="E37" s="10"/>
      <c r="F37" s="10"/>
      <c r="G37" s="10"/>
      <c r="H37" s="10"/>
      <c r="I37" s="10"/>
      <c r="J37" s="15"/>
      <c r="K37" s="10"/>
      <c r="L37" s="13"/>
      <c r="M37" s="10"/>
    </row>
    <row r="38" spans="1:13">
      <c r="A38" s="10"/>
      <c r="B38" s="3" t="str">
        <f>IF($A38="","",INDEX('Contract Summary'!$B$4:$B$203,MATCH($A38,'Contract Summary'!$A$4:$A$203,0)))</f>
        <v/>
      </c>
      <c r="C38" s="3" t="str">
        <f>IF($A38="","",INDEX('Contract Summary'!$C$4:$C$203,MATCH($A38,'Contract Summary'!$A$4:$A$203,0)))</f>
        <v/>
      </c>
      <c r="D38" s="10"/>
      <c r="E38" s="10"/>
      <c r="F38" s="10"/>
      <c r="G38" s="10"/>
      <c r="H38" s="10"/>
      <c r="I38" s="10"/>
      <c r="J38" s="15"/>
      <c r="K38" s="10"/>
      <c r="L38" s="13"/>
      <c r="M38" s="10"/>
    </row>
    <row r="39" spans="1:13">
      <c r="A39" s="10"/>
      <c r="B39" s="3" t="str">
        <f>IF($A39="","",INDEX('Contract Summary'!$B$4:$B$203,MATCH($A39,'Contract Summary'!$A$4:$A$203,0)))</f>
        <v/>
      </c>
      <c r="C39" s="3" t="str">
        <f>IF($A39="","",INDEX('Contract Summary'!$C$4:$C$203,MATCH($A39,'Contract Summary'!$A$4:$A$203,0)))</f>
        <v/>
      </c>
      <c r="D39" s="10"/>
      <c r="E39" s="10"/>
      <c r="F39" s="10"/>
      <c r="G39" s="10"/>
      <c r="H39" s="10"/>
      <c r="I39" s="10"/>
      <c r="J39" s="15"/>
      <c r="K39" s="10"/>
      <c r="L39" s="13"/>
      <c r="M39" s="10"/>
    </row>
    <row r="40" spans="1:13">
      <c r="A40" s="10"/>
      <c r="B40" s="3" t="str">
        <f>IF($A40="","",INDEX('Contract Summary'!$B$4:$B$203,MATCH($A40,'Contract Summary'!$A$4:$A$203,0)))</f>
        <v/>
      </c>
      <c r="C40" s="3" t="str">
        <f>IF($A40="","",INDEX('Contract Summary'!$C$4:$C$203,MATCH($A40,'Contract Summary'!$A$4:$A$203,0)))</f>
        <v/>
      </c>
      <c r="D40" s="10"/>
      <c r="E40" s="10"/>
      <c r="F40" s="10"/>
      <c r="G40" s="10"/>
      <c r="H40" s="10"/>
      <c r="I40" s="10"/>
      <c r="J40" s="15"/>
      <c r="K40" s="10"/>
      <c r="L40" s="13"/>
      <c r="M40" s="10"/>
    </row>
    <row r="41" spans="1:13">
      <c r="A41" s="10"/>
      <c r="B41" s="3" t="str">
        <f>IF($A41="","",INDEX('Contract Summary'!$B$4:$B$203,MATCH($A41,'Contract Summary'!$A$4:$A$203,0)))</f>
        <v/>
      </c>
      <c r="C41" s="3" t="str">
        <f>IF($A41="","",INDEX('Contract Summary'!$C$4:$C$203,MATCH($A41,'Contract Summary'!$A$4:$A$203,0)))</f>
        <v/>
      </c>
      <c r="D41" s="10"/>
      <c r="E41" s="10"/>
      <c r="F41" s="10"/>
      <c r="G41" s="10"/>
      <c r="H41" s="10"/>
      <c r="I41" s="10"/>
      <c r="J41" s="15"/>
      <c r="K41" s="10"/>
      <c r="L41" s="13"/>
      <c r="M41" s="10"/>
    </row>
    <row r="42" spans="1:13">
      <c r="A42" s="10"/>
      <c r="B42" s="3" t="str">
        <f>IF($A42="","",INDEX('Contract Summary'!$B$4:$B$203,MATCH($A42,'Contract Summary'!$A$4:$A$203,0)))</f>
        <v/>
      </c>
      <c r="C42" s="3" t="str">
        <f>IF($A42="","",INDEX('Contract Summary'!$C$4:$C$203,MATCH($A42,'Contract Summary'!$A$4:$A$203,0)))</f>
        <v/>
      </c>
      <c r="D42" s="10"/>
      <c r="E42" s="10"/>
      <c r="F42" s="10"/>
      <c r="G42" s="10"/>
      <c r="H42" s="10"/>
      <c r="I42" s="10"/>
      <c r="J42" s="15"/>
      <c r="K42" s="10"/>
      <c r="L42" s="13"/>
      <c r="M42" s="10"/>
    </row>
    <row r="43" spans="1:13">
      <c r="A43" s="10"/>
      <c r="B43" s="3" t="str">
        <f>IF($A43="","",INDEX('Contract Summary'!$B$4:$B$203,MATCH($A43,'Contract Summary'!$A$4:$A$203,0)))</f>
        <v/>
      </c>
      <c r="C43" s="3" t="str">
        <f>IF($A43="","",INDEX('Contract Summary'!$C$4:$C$203,MATCH($A43,'Contract Summary'!$A$4:$A$203,0)))</f>
        <v/>
      </c>
      <c r="D43" s="10"/>
      <c r="E43" s="10"/>
      <c r="F43" s="10"/>
      <c r="G43" s="10"/>
      <c r="H43" s="10"/>
      <c r="I43" s="10"/>
      <c r="J43" s="15"/>
      <c r="K43" s="10"/>
      <c r="L43" s="13"/>
      <c r="M43" s="10"/>
    </row>
    <row r="44" spans="1:13">
      <c r="A44" s="10"/>
      <c r="B44" s="3" t="str">
        <f>IF($A44="","",INDEX('Contract Summary'!$B$4:$B$203,MATCH($A44,'Contract Summary'!$A$4:$A$203,0)))</f>
        <v/>
      </c>
      <c r="C44" s="3" t="str">
        <f>IF($A44="","",INDEX('Contract Summary'!$C$4:$C$203,MATCH($A44,'Contract Summary'!$A$4:$A$203,0)))</f>
        <v/>
      </c>
      <c r="D44" s="10"/>
      <c r="E44" s="10"/>
      <c r="F44" s="10"/>
      <c r="G44" s="10"/>
      <c r="H44" s="10"/>
      <c r="I44" s="10"/>
      <c r="J44" s="15"/>
      <c r="K44" s="10"/>
      <c r="L44" s="13"/>
      <c r="M44" s="10"/>
    </row>
    <row r="45" spans="1:13">
      <c r="A45" s="10"/>
      <c r="B45" s="3" t="str">
        <f>IF($A45="","",INDEX('Contract Summary'!$B$4:$B$203,MATCH($A45,'Contract Summary'!$A$4:$A$203,0)))</f>
        <v/>
      </c>
      <c r="C45" s="3" t="str">
        <f>IF($A45="","",INDEX('Contract Summary'!$C$4:$C$203,MATCH($A45,'Contract Summary'!$A$4:$A$203,0)))</f>
        <v/>
      </c>
      <c r="D45" s="10"/>
      <c r="E45" s="10"/>
      <c r="F45" s="10"/>
      <c r="G45" s="10"/>
      <c r="H45" s="10"/>
      <c r="I45" s="10"/>
      <c r="J45" s="15"/>
      <c r="K45" s="10"/>
      <c r="L45" s="13"/>
      <c r="M45" s="10"/>
    </row>
    <row r="46" spans="1:13">
      <c r="A46" s="10"/>
      <c r="B46" s="3" t="str">
        <f>IF($A46="","",INDEX('Contract Summary'!$B$4:$B$203,MATCH($A46,'Contract Summary'!$A$4:$A$203,0)))</f>
        <v/>
      </c>
      <c r="C46" s="3" t="str">
        <f>IF($A46="","",INDEX('Contract Summary'!$C$4:$C$203,MATCH($A46,'Contract Summary'!$A$4:$A$203,0)))</f>
        <v/>
      </c>
      <c r="D46" s="10"/>
      <c r="E46" s="10"/>
      <c r="F46" s="10"/>
      <c r="G46" s="10"/>
      <c r="H46" s="10"/>
      <c r="I46" s="10"/>
      <c r="J46" s="15"/>
      <c r="K46" s="10"/>
      <c r="L46" s="13"/>
      <c r="M46" s="10"/>
    </row>
    <row r="47" spans="1:13">
      <c r="A47" s="10"/>
      <c r="B47" s="3" t="str">
        <f>IF($A47="","",INDEX('Contract Summary'!$B$4:$B$203,MATCH($A47,'Contract Summary'!$A$4:$A$203,0)))</f>
        <v/>
      </c>
      <c r="C47" s="3" t="str">
        <f>IF($A47="","",INDEX('Contract Summary'!$C$4:$C$203,MATCH($A47,'Contract Summary'!$A$4:$A$203,0)))</f>
        <v/>
      </c>
      <c r="D47" s="10"/>
      <c r="E47" s="10"/>
      <c r="F47" s="10"/>
      <c r="G47" s="10"/>
      <c r="H47" s="10"/>
      <c r="I47" s="10"/>
      <c r="J47" s="15"/>
      <c r="K47" s="10"/>
      <c r="L47" s="13"/>
      <c r="M47" s="10"/>
    </row>
    <row r="48" spans="1:13">
      <c r="A48" s="10"/>
      <c r="B48" s="3" t="str">
        <f>IF($A48="","",INDEX('Contract Summary'!$B$4:$B$203,MATCH($A48,'Contract Summary'!$A$4:$A$203,0)))</f>
        <v/>
      </c>
      <c r="C48" s="3" t="str">
        <f>IF($A48="","",INDEX('Contract Summary'!$C$4:$C$203,MATCH($A48,'Contract Summary'!$A$4:$A$203,0)))</f>
        <v/>
      </c>
      <c r="D48" s="10"/>
      <c r="E48" s="10"/>
      <c r="F48" s="10"/>
      <c r="G48" s="10"/>
      <c r="H48" s="10"/>
      <c r="I48" s="10"/>
      <c r="J48" s="15"/>
      <c r="K48" s="10"/>
      <c r="L48" s="13"/>
      <c r="M48" s="10"/>
    </row>
    <row r="49" spans="1:13">
      <c r="A49" s="10"/>
      <c r="B49" s="3" t="str">
        <f>IF($A49="","",INDEX('Contract Summary'!$B$4:$B$203,MATCH($A49,'Contract Summary'!$A$4:$A$203,0)))</f>
        <v/>
      </c>
      <c r="C49" s="3" t="str">
        <f>IF($A49="","",INDEX('Contract Summary'!$C$4:$C$203,MATCH($A49,'Contract Summary'!$A$4:$A$203,0)))</f>
        <v/>
      </c>
      <c r="D49" s="10"/>
      <c r="E49" s="10"/>
      <c r="F49" s="10"/>
      <c r="G49" s="10"/>
      <c r="H49" s="10"/>
      <c r="I49" s="10"/>
      <c r="J49" s="15"/>
      <c r="K49" s="10"/>
      <c r="L49" s="13"/>
      <c r="M49" s="10"/>
    </row>
    <row r="50" spans="1:13">
      <c r="A50" s="10"/>
      <c r="B50" s="3" t="str">
        <f>IF($A50="","",INDEX('Contract Summary'!$B$4:$B$203,MATCH($A50,'Contract Summary'!$A$4:$A$203,0)))</f>
        <v/>
      </c>
      <c r="C50" s="3" t="str">
        <f>IF($A50="","",INDEX('Contract Summary'!$C$4:$C$203,MATCH($A50,'Contract Summary'!$A$4:$A$203,0)))</f>
        <v/>
      </c>
      <c r="D50" s="10"/>
      <c r="E50" s="10"/>
      <c r="F50" s="10"/>
      <c r="G50" s="10"/>
      <c r="H50" s="10"/>
      <c r="I50" s="10"/>
      <c r="J50" s="15"/>
      <c r="K50" s="10"/>
      <c r="L50" s="13"/>
      <c r="M50" s="10"/>
    </row>
    <row r="51" spans="1:13">
      <c r="A51" s="10"/>
      <c r="B51" s="3" t="str">
        <f>IF($A51="","",INDEX('Contract Summary'!$B$4:$B$203,MATCH($A51,'Contract Summary'!$A$4:$A$203,0)))</f>
        <v/>
      </c>
      <c r="C51" s="3" t="str">
        <f>IF($A51="","",INDEX('Contract Summary'!$C$4:$C$203,MATCH($A51,'Contract Summary'!$A$4:$A$203,0)))</f>
        <v/>
      </c>
      <c r="D51" s="10"/>
      <c r="E51" s="10"/>
      <c r="F51" s="10"/>
      <c r="G51" s="10"/>
      <c r="H51" s="10"/>
      <c r="I51" s="10"/>
      <c r="J51" s="15"/>
      <c r="K51" s="10"/>
      <c r="L51" s="13"/>
      <c r="M51" s="10"/>
    </row>
    <row r="52" spans="1:13">
      <c r="A52" s="10"/>
      <c r="B52" s="3" t="str">
        <f>IF($A52="","",INDEX('Contract Summary'!$B$4:$B$203,MATCH($A52,'Contract Summary'!$A$4:$A$203,0)))</f>
        <v/>
      </c>
      <c r="C52" s="3" t="str">
        <f>IF($A52="","",INDEX('Contract Summary'!$C$4:$C$203,MATCH($A52,'Contract Summary'!$A$4:$A$203,0)))</f>
        <v/>
      </c>
      <c r="D52" s="10"/>
      <c r="E52" s="10"/>
      <c r="F52" s="10"/>
      <c r="G52" s="10"/>
      <c r="H52" s="10"/>
      <c r="I52" s="10"/>
      <c r="J52" s="15"/>
      <c r="K52" s="10"/>
      <c r="L52" s="13"/>
      <c r="M52" s="10"/>
    </row>
    <row r="53" spans="1:13">
      <c r="A53" s="10"/>
      <c r="B53" s="3" t="str">
        <f>IF($A53="","",INDEX('Contract Summary'!$B$4:$B$203,MATCH($A53,'Contract Summary'!$A$4:$A$203,0)))</f>
        <v/>
      </c>
      <c r="C53" s="3" t="str">
        <f>IF($A53="","",INDEX('Contract Summary'!$C$4:$C$203,MATCH($A53,'Contract Summary'!$A$4:$A$203,0)))</f>
        <v/>
      </c>
      <c r="D53" s="10"/>
      <c r="E53" s="10"/>
      <c r="F53" s="10"/>
      <c r="G53" s="10"/>
      <c r="H53" s="10"/>
      <c r="I53" s="10"/>
      <c r="J53" s="15"/>
      <c r="K53" s="10"/>
      <c r="L53" s="13"/>
      <c r="M53" s="10"/>
    </row>
    <row r="54" spans="1:13">
      <c r="A54" s="10"/>
      <c r="B54" s="3" t="str">
        <f>IF($A54="","",INDEX('Contract Summary'!$B$4:$B$203,MATCH($A54,'Contract Summary'!$A$4:$A$203,0)))</f>
        <v/>
      </c>
      <c r="C54" s="3" t="str">
        <f>IF($A54="","",INDEX('Contract Summary'!$C$4:$C$203,MATCH($A54,'Contract Summary'!$A$4:$A$203,0)))</f>
        <v/>
      </c>
      <c r="D54" s="10"/>
      <c r="E54" s="10"/>
      <c r="F54" s="10"/>
      <c r="G54" s="10"/>
      <c r="H54" s="10"/>
      <c r="I54" s="10"/>
      <c r="J54" s="15"/>
      <c r="K54" s="10"/>
      <c r="L54" s="13"/>
      <c r="M54" s="10"/>
    </row>
    <row r="55" spans="1:13">
      <c r="A55" s="10"/>
      <c r="B55" s="3" t="str">
        <f>IF($A55="","",INDEX('Contract Summary'!$B$4:$B$203,MATCH($A55,'Contract Summary'!$A$4:$A$203,0)))</f>
        <v/>
      </c>
      <c r="C55" s="3" t="str">
        <f>IF($A55="","",INDEX('Contract Summary'!$C$4:$C$203,MATCH($A55,'Contract Summary'!$A$4:$A$203,0)))</f>
        <v/>
      </c>
      <c r="D55" s="10"/>
      <c r="E55" s="10"/>
      <c r="F55" s="10"/>
      <c r="G55" s="10"/>
      <c r="H55" s="10"/>
      <c r="I55" s="10"/>
      <c r="J55" s="15"/>
      <c r="K55" s="10"/>
      <c r="L55" s="13"/>
      <c r="M55" s="10"/>
    </row>
    <row r="56" spans="1:13">
      <c r="A56" s="10"/>
      <c r="B56" s="3" t="str">
        <f>IF($A56="","",INDEX('Contract Summary'!$B$4:$B$203,MATCH($A56,'Contract Summary'!$A$4:$A$203,0)))</f>
        <v/>
      </c>
      <c r="C56" s="3" t="str">
        <f>IF($A56="","",INDEX('Contract Summary'!$C$4:$C$203,MATCH($A56,'Contract Summary'!$A$4:$A$203,0)))</f>
        <v/>
      </c>
      <c r="D56" s="10"/>
      <c r="E56" s="10"/>
      <c r="F56" s="10"/>
      <c r="G56" s="10"/>
      <c r="H56" s="10"/>
      <c r="I56" s="10"/>
      <c r="J56" s="15"/>
      <c r="K56" s="10"/>
      <c r="L56" s="13"/>
      <c r="M56" s="10"/>
    </row>
    <row r="57" spans="1:13">
      <c r="A57" s="10"/>
      <c r="B57" s="3" t="str">
        <f>IF($A57="","",INDEX('Contract Summary'!$B$4:$B$203,MATCH($A57,'Contract Summary'!$A$4:$A$203,0)))</f>
        <v/>
      </c>
      <c r="C57" s="3" t="str">
        <f>IF($A57="","",INDEX('Contract Summary'!$C$4:$C$203,MATCH($A57,'Contract Summary'!$A$4:$A$203,0)))</f>
        <v/>
      </c>
      <c r="D57" s="10"/>
      <c r="E57" s="10"/>
      <c r="F57" s="10"/>
      <c r="G57" s="10"/>
      <c r="H57" s="10"/>
      <c r="I57" s="10"/>
      <c r="J57" s="15"/>
      <c r="K57" s="10"/>
      <c r="L57" s="13"/>
      <c r="M57" s="10"/>
    </row>
    <row r="58" spans="1:13">
      <c r="A58" s="10"/>
      <c r="B58" s="3" t="str">
        <f>IF($A58="","",INDEX('Contract Summary'!$B$4:$B$203,MATCH($A58,'Contract Summary'!$A$4:$A$203,0)))</f>
        <v/>
      </c>
      <c r="C58" s="3" t="str">
        <f>IF($A58="","",INDEX('Contract Summary'!$C$4:$C$203,MATCH($A58,'Contract Summary'!$A$4:$A$203,0)))</f>
        <v/>
      </c>
      <c r="D58" s="10"/>
      <c r="E58" s="10"/>
      <c r="F58" s="10"/>
      <c r="G58" s="10"/>
      <c r="H58" s="10"/>
      <c r="I58" s="10"/>
      <c r="J58" s="15"/>
      <c r="K58" s="10"/>
      <c r="L58" s="13"/>
      <c r="M58" s="10"/>
    </row>
    <row r="59" spans="1:13">
      <c r="A59" s="10"/>
      <c r="B59" s="3" t="str">
        <f>IF($A59="","",INDEX('Contract Summary'!$B$4:$B$203,MATCH($A59,'Contract Summary'!$A$4:$A$203,0)))</f>
        <v/>
      </c>
      <c r="C59" s="3" t="str">
        <f>IF($A59="","",INDEX('Contract Summary'!$C$4:$C$203,MATCH($A59,'Contract Summary'!$A$4:$A$203,0)))</f>
        <v/>
      </c>
      <c r="D59" s="10"/>
      <c r="E59" s="10"/>
      <c r="F59" s="10"/>
      <c r="G59" s="10"/>
      <c r="H59" s="10"/>
      <c r="I59" s="10"/>
      <c r="J59" s="15"/>
      <c r="K59" s="10"/>
      <c r="L59" s="13"/>
      <c r="M59" s="10"/>
    </row>
    <row r="60" spans="1:13">
      <c r="A60" s="10"/>
      <c r="B60" s="3" t="str">
        <f>IF($A60="","",INDEX('Contract Summary'!$B$4:$B$203,MATCH($A60,'Contract Summary'!$A$4:$A$203,0)))</f>
        <v/>
      </c>
      <c r="C60" s="3" t="str">
        <f>IF($A60="","",INDEX('Contract Summary'!$C$4:$C$203,MATCH($A60,'Contract Summary'!$A$4:$A$203,0)))</f>
        <v/>
      </c>
      <c r="D60" s="10"/>
      <c r="E60" s="10"/>
      <c r="F60" s="10"/>
      <c r="G60" s="10"/>
      <c r="H60" s="10"/>
      <c r="I60" s="10"/>
      <c r="J60" s="15"/>
      <c r="K60" s="10"/>
      <c r="L60" s="13"/>
      <c r="M60" s="10"/>
    </row>
    <row r="61" spans="1:13">
      <c r="A61" s="10"/>
      <c r="B61" s="3" t="str">
        <f>IF($A61="","",INDEX('Contract Summary'!$B$4:$B$203,MATCH($A61,'Contract Summary'!$A$4:$A$203,0)))</f>
        <v/>
      </c>
      <c r="C61" s="3" t="str">
        <f>IF($A61="","",INDEX('Contract Summary'!$C$4:$C$203,MATCH($A61,'Contract Summary'!$A$4:$A$203,0)))</f>
        <v/>
      </c>
      <c r="D61" s="10"/>
      <c r="E61" s="10"/>
      <c r="F61" s="10"/>
      <c r="G61" s="10"/>
      <c r="H61" s="10"/>
      <c r="I61" s="10"/>
      <c r="J61" s="15"/>
      <c r="K61" s="10"/>
      <c r="L61" s="13"/>
      <c r="M61" s="10"/>
    </row>
    <row r="62" spans="1:13">
      <c r="A62" s="10"/>
      <c r="B62" s="3" t="str">
        <f>IF($A62="","",INDEX('Contract Summary'!$B$4:$B$203,MATCH($A62,'Contract Summary'!$A$4:$A$203,0)))</f>
        <v/>
      </c>
      <c r="C62" s="3" t="str">
        <f>IF($A62="","",INDEX('Contract Summary'!$C$4:$C$203,MATCH($A62,'Contract Summary'!$A$4:$A$203,0)))</f>
        <v/>
      </c>
      <c r="D62" s="10"/>
      <c r="E62" s="10"/>
      <c r="F62" s="10"/>
      <c r="G62" s="10"/>
      <c r="H62" s="10"/>
      <c r="I62" s="10"/>
      <c r="J62" s="15"/>
      <c r="K62" s="10"/>
      <c r="L62" s="13"/>
      <c r="M62" s="10"/>
    </row>
    <row r="63" spans="1:13">
      <c r="A63" s="10"/>
      <c r="B63" s="3" t="str">
        <f>IF($A63="","",INDEX('Contract Summary'!$B$4:$B$203,MATCH($A63,'Contract Summary'!$A$4:$A$203,0)))</f>
        <v/>
      </c>
      <c r="C63" s="3" t="str">
        <f>IF($A63="","",INDEX('Contract Summary'!$C$4:$C$203,MATCH($A63,'Contract Summary'!$A$4:$A$203,0)))</f>
        <v/>
      </c>
      <c r="D63" s="10"/>
      <c r="E63" s="10"/>
      <c r="F63" s="10"/>
      <c r="G63" s="10"/>
      <c r="H63" s="10"/>
      <c r="I63" s="10"/>
      <c r="J63" s="15"/>
      <c r="K63" s="10"/>
      <c r="L63" s="13"/>
      <c r="M63" s="10"/>
    </row>
    <row r="64" spans="1:13">
      <c r="A64" s="10"/>
      <c r="B64" s="3" t="str">
        <f>IF($A64="","",INDEX('Contract Summary'!$B$4:$B$203,MATCH($A64,'Contract Summary'!$A$4:$A$203,0)))</f>
        <v/>
      </c>
      <c r="C64" s="3" t="str">
        <f>IF($A64="","",INDEX('Contract Summary'!$C$4:$C$203,MATCH($A64,'Contract Summary'!$A$4:$A$203,0)))</f>
        <v/>
      </c>
      <c r="D64" s="10"/>
      <c r="E64" s="10"/>
      <c r="F64" s="10"/>
      <c r="G64" s="10"/>
      <c r="H64" s="10"/>
      <c r="I64" s="10"/>
      <c r="J64" s="15"/>
      <c r="K64" s="10"/>
      <c r="L64" s="13"/>
      <c r="M64" s="10"/>
    </row>
    <row r="65" spans="1:13">
      <c r="A65" s="10"/>
      <c r="B65" s="3" t="str">
        <f>IF($A65="","",INDEX('Contract Summary'!$B$4:$B$203,MATCH($A65,'Contract Summary'!$A$4:$A$203,0)))</f>
        <v/>
      </c>
      <c r="C65" s="3" t="str">
        <f>IF($A65="","",INDEX('Contract Summary'!$C$4:$C$203,MATCH($A65,'Contract Summary'!$A$4:$A$203,0)))</f>
        <v/>
      </c>
      <c r="D65" s="10"/>
      <c r="E65" s="10"/>
      <c r="F65" s="10"/>
      <c r="G65" s="10"/>
      <c r="H65" s="10"/>
      <c r="I65" s="10"/>
      <c r="J65" s="15"/>
      <c r="K65" s="10"/>
      <c r="L65" s="13"/>
      <c r="M65" s="10"/>
    </row>
    <row r="66" spans="1:13">
      <c r="A66" s="10"/>
      <c r="B66" s="3" t="str">
        <f>IF($A66="","",INDEX('Contract Summary'!$B$4:$B$203,MATCH($A66,'Contract Summary'!$A$4:$A$203,0)))</f>
        <v/>
      </c>
      <c r="C66" s="3" t="str">
        <f>IF($A66="","",INDEX('Contract Summary'!$C$4:$C$203,MATCH($A66,'Contract Summary'!$A$4:$A$203,0)))</f>
        <v/>
      </c>
      <c r="D66" s="10"/>
      <c r="E66" s="10"/>
      <c r="F66" s="10"/>
      <c r="G66" s="10"/>
      <c r="H66" s="10"/>
      <c r="I66" s="10"/>
      <c r="J66" s="15"/>
      <c r="K66" s="10"/>
      <c r="L66" s="13"/>
      <c r="M66" s="10"/>
    </row>
    <row r="67" spans="1:13">
      <c r="A67" s="10"/>
      <c r="B67" s="3" t="str">
        <f>IF($A67="","",INDEX('Contract Summary'!$B$4:$B$203,MATCH($A67,'Contract Summary'!$A$4:$A$203,0)))</f>
        <v/>
      </c>
      <c r="C67" s="3" t="str">
        <f>IF($A67="","",INDEX('Contract Summary'!$C$4:$C$203,MATCH($A67,'Contract Summary'!$A$4:$A$203,0)))</f>
        <v/>
      </c>
      <c r="D67" s="10"/>
      <c r="E67" s="10"/>
      <c r="F67" s="10"/>
      <c r="G67" s="10"/>
      <c r="H67" s="10"/>
      <c r="I67" s="10"/>
      <c r="J67" s="15"/>
      <c r="K67" s="10"/>
      <c r="L67" s="13"/>
      <c r="M67" s="10"/>
    </row>
    <row r="68" spans="1:13">
      <c r="A68" s="10"/>
      <c r="B68" s="3" t="str">
        <f>IF($A68="","",INDEX('Contract Summary'!$B$4:$B$203,MATCH($A68,'Contract Summary'!$A$4:$A$203,0)))</f>
        <v/>
      </c>
      <c r="C68" s="3" t="str">
        <f>IF($A68="","",INDEX('Contract Summary'!$C$4:$C$203,MATCH($A68,'Contract Summary'!$A$4:$A$203,0)))</f>
        <v/>
      </c>
      <c r="D68" s="10"/>
      <c r="E68" s="10"/>
      <c r="F68" s="10"/>
      <c r="G68" s="10"/>
      <c r="H68" s="10"/>
      <c r="I68" s="10"/>
      <c r="J68" s="15"/>
      <c r="K68" s="10"/>
      <c r="L68" s="13"/>
      <c r="M68" s="10"/>
    </row>
    <row r="69" spans="1:13">
      <c r="A69" s="10"/>
      <c r="B69" s="3" t="str">
        <f>IF($A69="","",INDEX('Contract Summary'!$B$4:$B$203,MATCH($A69,'Contract Summary'!$A$4:$A$203,0)))</f>
        <v/>
      </c>
      <c r="C69" s="3" t="str">
        <f>IF($A69="","",INDEX('Contract Summary'!$C$4:$C$203,MATCH($A69,'Contract Summary'!$A$4:$A$203,0)))</f>
        <v/>
      </c>
      <c r="D69" s="10"/>
      <c r="E69" s="10"/>
      <c r="F69" s="10"/>
      <c r="G69" s="10"/>
      <c r="H69" s="10"/>
      <c r="I69" s="10"/>
      <c r="J69" s="15"/>
      <c r="K69" s="10"/>
      <c r="L69" s="13"/>
      <c r="M69" s="10"/>
    </row>
    <row r="70" spans="1:13">
      <c r="A70" s="10"/>
      <c r="B70" s="3" t="str">
        <f>IF($A70="","",INDEX('Contract Summary'!$B$4:$B$203,MATCH($A70,'Contract Summary'!$A$4:$A$203,0)))</f>
        <v/>
      </c>
      <c r="C70" s="3" t="str">
        <f>IF($A70="","",INDEX('Contract Summary'!$C$4:$C$203,MATCH($A70,'Contract Summary'!$A$4:$A$203,0)))</f>
        <v/>
      </c>
      <c r="D70" s="10"/>
      <c r="E70" s="10"/>
      <c r="F70" s="10"/>
      <c r="G70" s="10"/>
      <c r="H70" s="10"/>
      <c r="I70" s="10"/>
      <c r="J70" s="15"/>
      <c r="K70" s="10"/>
      <c r="L70" s="13"/>
      <c r="M70" s="10"/>
    </row>
    <row r="71" spans="1:13">
      <c r="A71" s="10"/>
      <c r="B71" s="3" t="str">
        <f>IF($A71="","",INDEX('Contract Summary'!$B$4:$B$203,MATCH($A71,'Contract Summary'!$A$4:$A$203,0)))</f>
        <v/>
      </c>
      <c r="C71" s="3" t="str">
        <f>IF($A71="","",INDEX('Contract Summary'!$C$4:$C$203,MATCH($A71,'Contract Summary'!$A$4:$A$203,0)))</f>
        <v/>
      </c>
      <c r="D71" s="10"/>
      <c r="E71" s="10"/>
      <c r="F71" s="10"/>
      <c r="G71" s="10"/>
      <c r="H71" s="10"/>
      <c r="I71" s="10"/>
      <c r="J71" s="15"/>
      <c r="K71" s="10"/>
      <c r="L71" s="13"/>
      <c r="M71" s="10"/>
    </row>
    <row r="72" spans="1:13">
      <c r="A72" s="10"/>
      <c r="B72" s="3" t="str">
        <f>IF($A72="","",INDEX('Contract Summary'!$B$4:$B$203,MATCH($A72,'Contract Summary'!$A$4:$A$203,0)))</f>
        <v/>
      </c>
      <c r="C72" s="3" t="str">
        <f>IF($A72="","",INDEX('Contract Summary'!$C$4:$C$203,MATCH($A72,'Contract Summary'!$A$4:$A$203,0)))</f>
        <v/>
      </c>
      <c r="D72" s="10"/>
      <c r="E72" s="10"/>
      <c r="F72" s="10"/>
      <c r="G72" s="10"/>
      <c r="H72" s="10"/>
      <c r="I72" s="10"/>
      <c r="J72" s="15"/>
      <c r="K72" s="10"/>
      <c r="L72" s="13"/>
      <c r="M72" s="10"/>
    </row>
    <row r="73" spans="1:13">
      <c r="A73" s="10"/>
      <c r="B73" s="3" t="str">
        <f>IF($A73="","",INDEX('Contract Summary'!$B$4:$B$203,MATCH($A73,'Contract Summary'!$A$4:$A$203,0)))</f>
        <v/>
      </c>
      <c r="C73" s="3" t="str">
        <f>IF($A73="","",INDEX('Contract Summary'!$C$4:$C$203,MATCH($A73,'Contract Summary'!$A$4:$A$203,0)))</f>
        <v/>
      </c>
      <c r="D73" s="10"/>
      <c r="E73" s="10"/>
      <c r="F73" s="10"/>
      <c r="G73" s="10"/>
      <c r="H73" s="10"/>
      <c r="I73" s="10"/>
      <c r="J73" s="15"/>
      <c r="K73" s="10"/>
      <c r="L73" s="13"/>
      <c r="M73" s="10"/>
    </row>
    <row r="74" spans="1:13">
      <c r="A74" s="10"/>
      <c r="B74" s="3" t="str">
        <f>IF($A74="","",INDEX('Contract Summary'!$B$4:$B$203,MATCH($A74,'Contract Summary'!$A$4:$A$203,0)))</f>
        <v/>
      </c>
      <c r="C74" s="3" t="str">
        <f>IF($A74="","",INDEX('Contract Summary'!$C$4:$C$203,MATCH($A74,'Contract Summary'!$A$4:$A$203,0)))</f>
        <v/>
      </c>
      <c r="D74" s="10"/>
      <c r="E74" s="10"/>
      <c r="F74" s="10"/>
      <c r="G74" s="10"/>
      <c r="H74" s="10"/>
      <c r="I74" s="10"/>
      <c r="J74" s="15"/>
      <c r="K74" s="10"/>
      <c r="L74" s="13"/>
      <c r="M74" s="10"/>
    </row>
    <row r="75" spans="1:13">
      <c r="A75" s="10"/>
      <c r="B75" s="3" t="str">
        <f>IF($A75="","",INDEX('Contract Summary'!$B$4:$B$203,MATCH($A75,'Contract Summary'!$A$4:$A$203,0)))</f>
        <v/>
      </c>
      <c r="C75" s="3" t="str">
        <f>IF($A75="","",INDEX('Contract Summary'!$C$4:$C$203,MATCH($A75,'Contract Summary'!$A$4:$A$203,0)))</f>
        <v/>
      </c>
      <c r="D75" s="10"/>
      <c r="E75" s="10"/>
      <c r="F75" s="10"/>
      <c r="G75" s="10"/>
      <c r="H75" s="10"/>
      <c r="I75" s="10"/>
      <c r="J75" s="15"/>
      <c r="K75" s="10"/>
      <c r="L75" s="13"/>
      <c r="M75" s="10"/>
    </row>
    <row r="76" spans="1:13">
      <c r="A76" s="10"/>
      <c r="B76" s="3" t="str">
        <f>IF($A76="","",INDEX('Contract Summary'!$B$4:$B$203,MATCH($A76,'Contract Summary'!$A$4:$A$203,0)))</f>
        <v/>
      </c>
      <c r="C76" s="3" t="str">
        <f>IF($A76="","",INDEX('Contract Summary'!$C$4:$C$203,MATCH($A76,'Contract Summary'!$A$4:$A$203,0)))</f>
        <v/>
      </c>
      <c r="D76" s="10"/>
      <c r="E76" s="10"/>
      <c r="F76" s="10"/>
      <c r="G76" s="10"/>
      <c r="H76" s="10"/>
      <c r="I76" s="10"/>
      <c r="J76" s="15"/>
      <c r="K76" s="10"/>
      <c r="L76" s="13"/>
      <c r="M76" s="10"/>
    </row>
    <row r="77" spans="1:13">
      <c r="A77" s="10"/>
      <c r="B77" s="3" t="str">
        <f>IF($A77="","",INDEX('Contract Summary'!$B$4:$B$203,MATCH($A77,'Contract Summary'!$A$4:$A$203,0)))</f>
        <v/>
      </c>
      <c r="C77" s="3" t="str">
        <f>IF($A77="","",INDEX('Contract Summary'!$C$4:$C$203,MATCH($A77,'Contract Summary'!$A$4:$A$203,0)))</f>
        <v/>
      </c>
      <c r="D77" s="10"/>
      <c r="E77" s="10"/>
      <c r="F77" s="10"/>
      <c r="G77" s="10"/>
      <c r="H77" s="10"/>
      <c r="I77" s="10"/>
      <c r="J77" s="15"/>
      <c r="K77" s="10"/>
      <c r="L77" s="13"/>
      <c r="M77" s="10"/>
    </row>
    <row r="78" spans="1:13">
      <c r="A78" s="10"/>
      <c r="B78" s="3" t="str">
        <f>IF($A78="","",INDEX('Contract Summary'!$B$4:$B$203,MATCH($A78,'Contract Summary'!$A$4:$A$203,0)))</f>
        <v/>
      </c>
      <c r="C78" s="3" t="str">
        <f>IF($A78="","",INDEX('Contract Summary'!$C$4:$C$203,MATCH($A78,'Contract Summary'!$A$4:$A$203,0)))</f>
        <v/>
      </c>
      <c r="D78" s="10"/>
      <c r="E78" s="10"/>
      <c r="F78" s="10"/>
      <c r="G78" s="10"/>
      <c r="H78" s="10"/>
      <c r="I78" s="10"/>
      <c r="J78" s="15"/>
      <c r="K78" s="10"/>
      <c r="L78" s="13"/>
      <c r="M78" s="10"/>
    </row>
    <row r="79" spans="1:13">
      <c r="A79" s="10"/>
      <c r="B79" s="3" t="str">
        <f>IF($A79="","",INDEX('Contract Summary'!$B$4:$B$203,MATCH($A79,'Contract Summary'!$A$4:$A$203,0)))</f>
        <v/>
      </c>
      <c r="C79" s="3" t="str">
        <f>IF($A79="","",INDEX('Contract Summary'!$C$4:$C$203,MATCH($A79,'Contract Summary'!$A$4:$A$203,0)))</f>
        <v/>
      </c>
      <c r="D79" s="10"/>
      <c r="E79" s="10"/>
      <c r="F79" s="10"/>
      <c r="G79" s="10"/>
      <c r="H79" s="10"/>
      <c r="I79" s="10"/>
      <c r="J79" s="15"/>
      <c r="K79" s="10"/>
      <c r="L79" s="13"/>
      <c r="M79" s="10"/>
    </row>
    <row r="80" spans="1:13">
      <c r="A80" s="10"/>
      <c r="B80" s="3" t="str">
        <f>IF($A80="","",INDEX('Contract Summary'!$B$4:$B$203,MATCH($A80,'Contract Summary'!$A$4:$A$203,0)))</f>
        <v/>
      </c>
      <c r="C80" s="3" t="str">
        <f>IF($A80="","",INDEX('Contract Summary'!$C$4:$C$203,MATCH($A80,'Contract Summary'!$A$4:$A$203,0)))</f>
        <v/>
      </c>
      <c r="D80" s="10"/>
      <c r="E80" s="10"/>
      <c r="F80" s="10"/>
      <c r="G80" s="10"/>
      <c r="H80" s="10"/>
      <c r="I80" s="10"/>
      <c r="J80" s="15"/>
      <c r="K80" s="10"/>
      <c r="L80" s="13"/>
      <c r="M80" s="10"/>
    </row>
    <row r="81" spans="1:13">
      <c r="A81" s="10"/>
      <c r="B81" s="3" t="str">
        <f>IF($A81="","",INDEX('Contract Summary'!$B$4:$B$203,MATCH($A81,'Contract Summary'!$A$4:$A$203,0)))</f>
        <v/>
      </c>
      <c r="C81" s="3" t="str">
        <f>IF($A81="","",INDEX('Contract Summary'!$C$4:$C$203,MATCH($A81,'Contract Summary'!$A$4:$A$203,0)))</f>
        <v/>
      </c>
      <c r="D81" s="10"/>
      <c r="E81" s="10"/>
      <c r="F81" s="10"/>
      <c r="G81" s="10"/>
      <c r="H81" s="10"/>
      <c r="I81" s="10"/>
      <c r="J81" s="15"/>
      <c r="K81" s="10"/>
      <c r="L81" s="13"/>
      <c r="M81" s="10"/>
    </row>
    <row r="82" spans="1:13">
      <c r="A82" s="10"/>
      <c r="B82" s="3" t="str">
        <f>IF($A82="","",INDEX('Contract Summary'!$B$4:$B$203,MATCH($A82,'Contract Summary'!$A$4:$A$203,0)))</f>
        <v/>
      </c>
      <c r="C82" s="3" t="str">
        <f>IF($A82="","",INDEX('Contract Summary'!$C$4:$C$203,MATCH($A82,'Contract Summary'!$A$4:$A$203,0)))</f>
        <v/>
      </c>
      <c r="D82" s="10"/>
      <c r="E82" s="10"/>
      <c r="F82" s="10"/>
      <c r="G82" s="10"/>
      <c r="H82" s="10"/>
      <c r="I82" s="10"/>
      <c r="J82" s="15"/>
      <c r="K82" s="10"/>
      <c r="L82" s="13"/>
      <c r="M82" s="10"/>
    </row>
    <row r="83" spans="1:13">
      <c r="A83" s="10"/>
      <c r="B83" s="3" t="str">
        <f>IF($A83="","",INDEX('Contract Summary'!$B$4:$B$203,MATCH($A83,'Contract Summary'!$A$4:$A$203,0)))</f>
        <v/>
      </c>
      <c r="C83" s="3" t="str">
        <f>IF($A83="","",INDEX('Contract Summary'!$C$4:$C$203,MATCH($A83,'Contract Summary'!$A$4:$A$203,0)))</f>
        <v/>
      </c>
      <c r="D83" s="10"/>
      <c r="E83" s="10"/>
      <c r="F83" s="10"/>
      <c r="G83" s="10"/>
      <c r="H83" s="10"/>
      <c r="I83" s="10"/>
      <c r="J83" s="15"/>
      <c r="K83" s="10"/>
      <c r="L83" s="13"/>
      <c r="M83" s="10"/>
    </row>
    <row r="84" spans="1:13">
      <c r="A84" s="10"/>
      <c r="B84" s="3" t="str">
        <f>IF($A84="","",INDEX('Contract Summary'!$B$4:$B$203,MATCH($A84,'Contract Summary'!$A$4:$A$203,0)))</f>
        <v/>
      </c>
      <c r="C84" s="3" t="str">
        <f>IF($A84="","",INDEX('Contract Summary'!$C$4:$C$203,MATCH($A84,'Contract Summary'!$A$4:$A$203,0)))</f>
        <v/>
      </c>
      <c r="D84" s="10"/>
      <c r="E84" s="10"/>
      <c r="F84" s="10"/>
      <c r="G84" s="10"/>
      <c r="H84" s="10"/>
      <c r="I84" s="10"/>
      <c r="J84" s="15"/>
      <c r="K84" s="10"/>
      <c r="L84" s="13"/>
      <c r="M84" s="10"/>
    </row>
    <row r="85" spans="1:13">
      <c r="A85" s="10"/>
      <c r="B85" s="3" t="str">
        <f>IF($A85="","",INDEX('Contract Summary'!$B$4:$B$203,MATCH($A85,'Contract Summary'!$A$4:$A$203,0)))</f>
        <v/>
      </c>
      <c r="C85" s="3" t="str">
        <f>IF($A85="","",INDEX('Contract Summary'!$C$4:$C$203,MATCH($A85,'Contract Summary'!$A$4:$A$203,0)))</f>
        <v/>
      </c>
      <c r="D85" s="10"/>
      <c r="E85" s="10"/>
      <c r="F85" s="10"/>
      <c r="G85" s="10"/>
      <c r="H85" s="10"/>
      <c r="I85" s="10"/>
      <c r="J85" s="15"/>
      <c r="K85" s="10"/>
      <c r="L85" s="13"/>
      <c r="M85" s="10"/>
    </row>
    <row r="86" spans="1:13">
      <c r="A86" s="10"/>
      <c r="B86" s="3" t="str">
        <f>IF($A86="","",INDEX('Contract Summary'!$B$4:$B$203,MATCH($A86,'Contract Summary'!$A$4:$A$203,0)))</f>
        <v/>
      </c>
      <c r="C86" s="3" t="str">
        <f>IF($A86="","",INDEX('Contract Summary'!$C$4:$C$203,MATCH($A86,'Contract Summary'!$A$4:$A$203,0)))</f>
        <v/>
      </c>
      <c r="D86" s="10"/>
      <c r="E86" s="10"/>
      <c r="F86" s="10"/>
      <c r="G86" s="10"/>
      <c r="H86" s="10"/>
      <c r="I86" s="10"/>
      <c r="J86" s="15"/>
      <c r="K86" s="10"/>
      <c r="L86" s="13"/>
      <c r="M86" s="10"/>
    </row>
    <row r="87" spans="1:13">
      <c r="A87" s="10"/>
      <c r="B87" s="3" t="str">
        <f>IF($A87="","",INDEX('Contract Summary'!$B$4:$B$203,MATCH($A87,'Contract Summary'!$A$4:$A$203,0)))</f>
        <v/>
      </c>
      <c r="C87" s="3" t="str">
        <f>IF($A87="","",INDEX('Contract Summary'!$C$4:$C$203,MATCH($A87,'Contract Summary'!$A$4:$A$203,0)))</f>
        <v/>
      </c>
      <c r="D87" s="10"/>
      <c r="E87" s="10"/>
      <c r="F87" s="10"/>
      <c r="G87" s="10"/>
      <c r="H87" s="10"/>
      <c r="I87" s="10"/>
      <c r="J87" s="15"/>
      <c r="K87" s="10"/>
      <c r="L87" s="13"/>
      <c r="M87" s="10"/>
    </row>
    <row r="88" spans="1:13">
      <c r="A88" s="10"/>
      <c r="B88" s="3" t="str">
        <f>IF($A88="","",INDEX('Contract Summary'!$B$4:$B$203,MATCH($A88,'Contract Summary'!$A$4:$A$203,0)))</f>
        <v/>
      </c>
      <c r="C88" s="3" t="str">
        <f>IF($A88="","",INDEX('Contract Summary'!$C$4:$C$203,MATCH($A88,'Contract Summary'!$A$4:$A$203,0)))</f>
        <v/>
      </c>
      <c r="D88" s="10"/>
      <c r="E88" s="10"/>
      <c r="F88" s="10"/>
      <c r="G88" s="10"/>
      <c r="H88" s="10"/>
      <c r="I88" s="10"/>
      <c r="J88" s="15"/>
      <c r="K88" s="10"/>
      <c r="L88" s="13"/>
      <c r="M88" s="10"/>
    </row>
    <row r="89" spans="1:13">
      <c r="A89" s="10"/>
      <c r="B89" s="3" t="str">
        <f>IF($A89="","",INDEX('Contract Summary'!$B$4:$B$203,MATCH($A89,'Contract Summary'!$A$4:$A$203,0)))</f>
        <v/>
      </c>
      <c r="C89" s="3" t="str">
        <f>IF($A89="","",INDEX('Contract Summary'!$C$4:$C$203,MATCH($A89,'Contract Summary'!$A$4:$A$203,0)))</f>
        <v/>
      </c>
      <c r="D89" s="10"/>
      <c r="E89" s="10"/>
      <c r="F89" s="10"/>
      <c r="G89" s="10"/>
      <c r="H89" s="10"/>
      <c r="I89" s="10"/>
      <c r="J89" s="15"/>
      <c r="K89" s="10"/>
      <c r="L89" s="13"/>
      <c r="M89" s="10"/>
    </row>
    <row r="90" spans="1:13">
      <c r="A90" s="10"/>
      <c r="B90" s="3" t="str">
        <f>IF($A90="","",INDEX('Contract Summary'!$B$4:$B$203,MATCH($A90,'Contract Summary'!$A$4:$A$203,0)))</f>
        <v/>
      </c>
      <c r="C90" s="3" t="str">
        <f>IF($A90="","",INDEX('Contract Summary'!$C$4:$C$203,MATCH($A90,'Contract Summary'!$A$4:$A$203,0)))</f>
        <v/>
      </c>
      <c r="D90" s="10"/>
      <c r="E90" s="10"/>
      <c r="F90" s="10"/>
      <c r="G90" s="10"/>
      <c r="H90" s="10"/>
      <c r="I90" s="10"/>
      <c r="J90" s="15"/>
      <c r="K90" s="10"/>
      <c r="L90" s="13"/>
      <c r="M90" s="10"/>
    </row>
    <row r="91" spans="1:13">
      <c r="A91" s="10"/>
      <c r="B91" s="3" t="str">
        <f>IF($A91="","",INDEX('Contract Summary'!$B$4:$B$203,MATCH($A91,'Contract Summary'!$A$4:$A$203,0)))</f>
        <v/>
      </c>
      <c r="C91" s="3" t="str">
        <f>IF($A91="","",INDEX('Contract Summary'!$C$4:$C$203,MATCH($A91,'Contract Summary'!$A$4:$A$203,0)))</f>
        <v/>
      </c>
      <c r="D91" s="10"/>
      <c r="E91" s="10"/>
      <c r="F91" s="10"/>
      <c r="G91" s="10"/>
      <c r="H91" s="10"/>
      <c r="I91" s="10"/>
      <c r="J91" s="15"/>
      <c r="K91" s="10"/>
      <c r="L91" s="13"/>
      <c r="M91" s="10"/>
    </row>
    <row r="92" spans="1:13">
      <c r="A92" s="10"/>
      <c r="B92" s="3" t="str">
        <f>IF($A92="","",INDEX('Contract Summary'!$B$4:$B$203,MATCH($A92,'Contract Summary'!$A$4:$A$203,0)))</f>
        <v/>
      </c>
      <c r="C92" s="3" t="str">
        <f>IF($A92="","",INDEX('Contract Summary'!$C$4:$C$203,MATCH($A92,'Contract Summary'!$A$4:$A$203,0)))</f>
        <v/>
      </c>
      <c r="D92" s="10"/>
      <c r="E92" s="10"/>
      <c r="F92" s="10"/>
      <c r="G92" s="10"/>
      <c r="H92" s="10"/>
      <c r="I92" s="10"/>
      <c r="J92" s="15"/>
      <c r="K92" s="10"/>
      <c r="L92" s="13"/>
      <c r="M92" s="10"/>
    </row>
    <row r="93" spans="1:13">
      <c r="A93" s="10"/>
      <c r="B93" s="3" t="str">
        <f>IF($A93="","",INDEX('Contract Summary'!$B$4:$B$203,MATCH($A93,'Contract Summary'!$A$4:$A$203,0)))</f>
        <v/>
      </c>
      <c r="C93" s="3" t="str">
        <f>IF($A93="","",INDEX('Contract Summary'!$C$4:$C$203,MATCH($A93,'Contract Summary'!$A$4:$A$203,0)))</f>
        <v/>
      </c>
      <c r="D93" s="10"/>
      <c r="E93" s="10"/>
      <c r="F93" s="10"/>
      <c r="G93" s="10"/>
      <c r="H93" s="10"/>
      <c r="I93" s="10"/>
      <c r="J93" s="15"/>
      <c r="K93" s="10"/>
      <c r="L93" s="13"/>
      <c r="M93" s="10"/>
    </row>
    <row r="94" spans="1:13">
      <c r="A94" s="10"/>
      <c r="B94" s="3" t="str">
        <f>IF($A94="","",INDEX('Contract Summary'!$B$4:$B$203,MATCH($A94,'Contract Summary'!$A$4:$A$203,0)))</f>
        <v/>
      </c>
      <c r="C94" s="3" t="str">
        <f>IF($A94="","",INDEX('Contract Summary'!$C$4:$C$203,MATCH($A94,'Contract Summary'!$A$4:$A$203,0)))</f>
        <v/>
      </c>
      <c r="D94" s="10"/>
      <c r="E94" s="10"/>
      <c r="F94" s="10"/>
      <c r="G94" s="10"/>
      <c r="H94" s="10"/>
      <c r="I94" s="10"/>
      <c r="J94" s="15"/>
      <c r="K94" s="10"/>
      <c r="L94" s="13"/>
      <c r="M94" s="10"/>
    </row>
    <row r="95" spans="1:13">
      <c r="A95" s="10"/>
      <c r="B95" s="3" t="str">
        <f>IF($A95="","",INDEX('Contract Summary'!$B$4:$B$203,MATCH($A95,'Contract Summary'!$A$4:$A$203,0)))</f>
        <v/>
      </c>
      <c r="C95" s="3" t="str">
        <f>IF($A95="","",INDEX('Contract Summary'!$C$4:$C$203,MATCH($A95,'Contract Summary'!$A$4:$A$203,0)))</f>
        <v/>
      </c>
      <c r="D95" s="10"/>
      <c r="E95" s="10"/>
      <c r="F95" s="10"/>
      <c r="G95" s="10"/>
      <c r="H95" s="10"/>
      <c r="I95" s="10"/>
      <c r="J95" s="15"/>
      <c r="K95" s="10"/>
      <c r="L95" s="13"/>
      <c r="M95" s="10"/>
    </row>
    <row r="96" spans="1:13">
      <c r="A96" s="10"/>
      <c r="B96" s="3" t="str">
        <f>IF($A96="","",INDEX('Contract Summary'!$B$4:$B$203,MATCH($A96,'Contract Summary'!$A$4:$A$203,0)))</f>
        <v/>
      </c>
      <c r="C96" s="3" t="str">
        <f>IF($A96="","",INDEX('Contract Summary'!$C$4:$C$203,MATCH($A96,'Contract Summary'!$A$4:$A$203,0)))</f>
        <v/>
      </c>
      <c r="D96" s="10"/>
      <c r="E96" s="10"/>
      <c r="F96" s="10"/>
      <c r="G96" s="10"/>
      <c r="H96" s="10"/>
      <c r="I96" s="10"/>
      <c r="J96" s="15"/>
      <c r="K96" s="10"/>
      <c r="L96" s="13"/>
      <c r="M96" s="10"/>
    </row>
    <row r="97" spans="1:13">
      <c r="A97" s="10"/>
      <c r="B97" s="3" t="str">
        <f>IF($A97="","",INDEX('Contract Summary'!$B$4:$B$203,MATCH($A97,'Contract Summary'!$A$4:$A$203,0)))</f>
        <v/>
      </c>
      <c r="C97" s="3" t="str">
        <f>IF($A97="","",INDEX('Contract Summary'!$C$4:$C$203,MATCH($A97,'Contract Summary'!$A$4:$A$203,0)))</f>
        <v/>
      </c>
      <c r="D97" s="10"/>
      <c r="E97" s="10"/>
      <c r="F97" s="10"/>
      <c r="G97" s="10"/>
      <c r="H97" s="10"/>
      <c r="I97" s="10"/>
      <c r="J97" s="15"/>
      <c r="K97" s="10"/>
      <c r="L97" s="13"/>
      <c r="M97" s="10"/>
    </row>
    <row r="98" spans="1:13">
      <c r="A98" s="10"/>
      <c r="B98" s="3" t="str">
        <f>IF($A98="","",INDEX('Contract Summary'!$B$4:$B$203,MATCH($A98,'Contract Summary'!$A$4:$A$203,0)))</f>
        <v/>
      </c>
      <c r="C98" s="3" t="str">
        <f>IF($A98="","",INDEX('Contract Summary'!$C$4:$C$203,MATCH($A98,'Contract Summary'!$A$4:$A$203,0)))</f>
        <v/>
      </c>
      <c r="D98" s="10"/>
      <c r="E98" s="10"/>
      <c r="F98" s="10"/>
      <c r="G98" s="10"/>
      <c r="H98" s="10"/>
      <c r="I98" s="10"/>
      <c r="J98" s="15"/>
      <c r="K98" s="10"/>
      <c r="L98" s="13"/>
      <c r="M98" s="10"/>
    </row>
    <row r="99" spans="1:13">
      <c r="A99" s="10"/>
      <c r="B99" s="3" t="str">
        <f>IF($A99="","",INDEX('Contract Summary'!$B$4:$B$203,MATCH($A99,'Contract Summary'!$A$4:$A$203,0)))</f>
        <v/>
      </c>
      <c r="C99" s="3" t="str">
        <f>IF($A99="","",INDEX('Contract Summary'!$C$4:$C$203,MATCH($A99,'Contract Summary'!$A$4:$A$203,0)))</f>
        <v/>
      </c>
      <c r="D99" s="10"/>
      <c r="E99" s="10"/>
      <c r="F99" s="10"/>
      <c r="G99" s="10"/>
      <c r="H99" s="10"/>
      <c r="I99" s="10"/>
      <c r="J99" s="15"/>
      <c r="K99" s="10"/>
      <c r="L99" s="13"/>
      <c r="M99" s="10"/>
    </row>
    <row r="100" spans="1:13">
      <c r="A100" s="10"/>
      <c r="B100" s="3" t="str">
        <f>IF($A100="","",INDEX('Contract Summary'!$B$4:$B$203,MATCH($A100,'Contract Summary'!$A$4:$A$203,0)))</f>
        <v/>
      </c>
      <c r="C100" s="3" t="str">
        <f>IF($A100="","",INDEX('Contract Summary'!$C$4:$C$203,MATCH($A100,'Contract Summary'!$A$4:$A$203,0)))</f>
        <v/>
      </c>
      <c r="D100" s="10"/>
      <c r="E100" s="10"/>
      <c r="F100" s="10"/>
      <c r="G100" s="10"/>
      <c r="H100" s="10"/>
      <c r="I100" s="10"/>
      <c r="J100" s="15"/>
      <c r="K100" s="10"/>
      <c r="L100" s="13"/>
      <c r="M100" s="10"/>
    </row>
    <row r="101" spans="1:13">
      <c r="A101" s="10"/>
      <c r="B101" s="3" t="str">
        <f>IF($A101="","",INDEX('Contract Summary'!$B$4:$B$203,MATCH($A101,'Contract Summary'!$A$4:$A$203,0)))</f>
        <v/>
      </c>
      <c r="C101" s="3" t="str">
        <f>IF($A101="","",INDEX('Contract Summary'!$C$4:$C$203,MATCH($A101,'Contract Summary'!$A$4:$A$203,0)))</f>
        <v/>
      </c>
      <c r="D101" s="10"/>
      <c r="E101" s="10"/>
      <c r="F101" s="10"/>
      <c r="G101" s="10"/>
      <c r="H101" s="10"/>
      <c r="I101" s="10"/>
      <c r="J101" s="15"/>
      <c r="K101" s="10"/>
      <c r="L101" s="13"/>
      <c r="M101" s="10"/>
    </row>
    <row r="102" spans="1:13">
      <c r="A102" s="10"/>
      <c r="B102" s="3" t="str">
        <f>IF($A102="","",INDEX('Contract Summary'!$B$4:$B$203,MATCH($A102,'Contract Summary'!$A$4:$A$203,0)))</f>
        <v/>
      </c>
      <c r="C102" s="3" t="str">
        <f>IF($A102="","",INDEX('Contract Summary'!$C$4:$C$203,MATCH($A102,'Contract Summary'!$A$4:$A$203,0)))</f>
        <v/>
      </c>
      <c r="D102" s="10"/>
      <c r="E102" s="10"/>
      <c r="F102" s="10"/>
      <c r="G102" s="10"/>
      <c r="H102" s="10"/>
      <c r="I102" s="10"/>
      <c r="J102" s="15"/>
      <c r="K102" s="10"/>
      <c r="L102" s="13"/>
      <c r="M102" s="10"/>
    </row>
    <row r="103" spans="1:13">
      <c r="A103" s="10"/>
      <c r="B103" s="3" t="str">
        <f>IF($A103="","",INDEX('Contract Summary'!$B$4:$B$203,MATCH($A103,'Contract Summary'!$A$4:$A$203,0)))</f>
        <v/>
      </c>
      <c r="C103" s="3" t="str">
        <f>IF($A103="","",INDEX('Contract Summary'!$C$4:$C$203,MATCH($A103,'Contract Summary'!$A$4:$A$203,0)))</f>
        <v/>
      </c>
      <c r="D103" s="10"/>
      <c r="E103" s="10"/>
      <c r="F103" s="10"/>
      <c r="G103" s="10"/>
      <c r="H103" s="10"/>
      <c r="I103" s="10"/>
      <c r="J103" s="15"/>
      <c r="K103" s="10"/>
      <c r="L103" s="13"/>
      <c r="M103" s="10"/>
    </row>
    <row r="104" spans="1:13">
      <c r="A104" s="10"/>
      <c r="B104" s="3" t="str">
        <f>IF($A104="","",INDEX('Contract Summary'!$B$4:$B$203,MATCH($A104,'Contract Summary'!$A$4:$A$203,0)))</f>
        <v/>
      </c>
      <c r="C104" s="3" t="str">
        <f>IF($A104="","",INDEX('Contract Summary'!$C$4:$C$203,MATCH($A104,'Contract Summary'!$A$4:$A$203,0)))</f>
        <v/>
      </c>
      <c r="D104" s="10"/>
      <c r="E104" s="10"/>
      <c r="F104" s="10"/>
      <c r="G104" s="10"/>
      <c r="H104" s="10"/>
      <c r="I104" s="10"/>
      <c r="J104" s="15"/>
      <c r="K104" s="10"/>
      <c r="L104" s="13"/>
      <c r="M104" s="10"/>
    </row>
    <row r="105" spans="1:13">
      <c r="A105" s="10"/>
      <c r="B105" s="3" t="str">
        <f>IF($A105="","",INDEX('Contract Summary'!$B$4:$B$203,MATCH($A105,'Contract Summary'!$A$4:$A$203,0)))</f>
        <v/>
      </c>
      <c r="C105" s="3" t="str">
        <f>IF($A105="","",INDEX('Contract Summary'!$C$4:$C$203,MATCH($A105,'Contract Summary'!$A$4:$A$203,0)))</f>
        <v/>
      </c>
      <c r="D105" s="10"/>
      <c r="E105" s="10"/>
      <c r="F105" s="10"/>
      <c r="G105" s="10"/>
      <c r="H105" s="10"/>
      <c r="I105" s="10"/>
      <c r="J105" s="15"/>
      <c r="K105" s="10"/>
      <c r="L105" s="13"/>
      <c r="M105" s="10"/>
    </row>
    <row r="106" spans="1:13">
      <c r="A106" s="10"/>
      <c r="B106" s="3" t="str">
        <f>IF($A106="","",INDEX('Contract Summary'!$B$4:$B$203,MATCH($A106,'Contract Summary'!$A$4:$A$203,0)))</f>
        <v/>
      </c>
      <c r="C106" s="3" t="str">
        <f>IF($A106="","",INDEX('Contract Summary'!$C$4:$C$203,MATCH($A106,'Contract Summary'!$A$4:$A$203,0)))</f>
        <v/>
      </c>
      <c r="D106" s="10"/>
      <c r="E106" s="10"/>
      <c r="F106" s="10"/>
      <c r="G106" s="10"/>
      <c r="H106" s="10"/>
      <c r="I106" s="10"/>
      <c r="J106" s="15"/>
      <c r="K106" s="10"/>
      <c r="L106" s="13"/>
      <c r="M106" s="10"/>
    </row>
    <row r="107" spans="1:13">
      <c r="A107" s="10"/>
      <c r="B107" s="3" t="str">
        <f>IF($A107="","",INDEX('Contract Summary'!$B$4:$B$203,MATCH($A107,'Contract Summary'!$A$4:$A$203,0)))</f>
        <v/>
      </c>
      <c r="C107" s="3" t="str">
        <f>IF($A107="","",INDEX('Contract Summary'!$C$4:$C$203,MATCH($A107,'Contract Summary'!$A$4:$A$203,0)))</f>
        <v/>
      </c>
      <c r="D107" s="10"/>
      <c r="E107" s="10"/>
      <c r="F107" s="10"/>
      <c r="G107" s="10"/>
      <c r="H107" s="10"/>
      <c r="I107" s="10"/>
      <c r="J107" s="15"/>
      <c r="K107" s="10"/>
      <c r="L107" s="13"/>
      <c r="M107" s="10"/>
    </row>
    <row r="108" spans="1:13">
      <c r="A108" s="10"/>
      <c r="B108" s="3" t="str">
        <f>IF($A108="","",INDEX('Contract Summary'!$B$4:$B$203,MATCH($A108,'Contract Summary'!$A$4:$A$203,0)))</f>
        <v/>
      </c>
      <c r="C108" s="3" t="str">
        <f>IF($A108="","",INDEX('Contract Summary'!$C$4:$C$203,MATCH($A108,'Contract Summary'!$A$4:$A$203,0)))</f>
        <v/>
      </c>
      <c r="D108" s="10"/>
      <c r="E108" s="10"/>
      <c r="F108" s="10"/>
      <c r="G108" s="10"/>
      <c r="H108" s="10"/>
      <c r="I108" s="10"/>
      <c r="J108" s="15"/>
      <c r="K108" s="10"/>
      <c r="L108" s="13"/>
      <c r="M108" s="10"/>
    </row>
    <row r="109" spans="1:13">
      <c r="A109" s="10"/>
      <c r="B109" s="3" t="str">
        <f>IF($A109="","",INDEX('Contract Summary'!$B$4:$B$203,MATCH($A109,'Contract Summary'!$A$4:$A$203,0)))</f>
        <v/>
      </c>
      <c r="C109" s="3" t="str">
        <f>IF($A109="","",INDEX('Contract Summary'!$C$4:$C$203,MATCH($A109,'Contract Summary'!$A$4:$A$203,0)))</f>
        <v/>
      </c>
      <c r="D109" s="10"/>
      <c r="E109" s="10"/>
      <c r="F109" s="10"/>
      <c r="G109" s="10"/>
      <c r="H109" s="10"/>
      <c r="I109" s="10"/>
      <c r="J109" s="15"/>
      <c r="K109" s="10"/>
      <c r="L109" s="13"/>
      <c r="M109" s="10"/>
    </row>
    <row r="110" spans="1:13">
      <c r="A110" s="10"/>
      <c r="B110" s="3" t="str">
        <f>IF($A110="","",INDEX('Contract Summary'!$B$4:$B$203,MATCH($A110,'Contract Summary'!$A$4:$A$203,0)))</f>
        <v/>
      </c>
      <c r="C110" s="3" t="str">
        <f>IF($A110="","",INDEX('Contract Summary'!$C$4:$C$203,MATCH($A110,'Contract Summary'!$A$4:$A$203,0)))</f>
        <v/>
      </c>
      <c r="D110" s="10"/>
      <c r="E110" s="10"/>
      <c r="F110" s="10"/>
      <c r="G110" s="10"/>
      <c r="H110" s="10"/>
      <c r="I110" s="10"/>
      <c r="J110" s="15"/>
      <c r="K110" s="10"/>
      <c r="L110" s="13"/>
      <c r="M110" s="10"/>
    </row>
    <row r="111" spans="1:13">
      <c r="A111" s="10"/>
      <c r="B111" s="3" t="str">
        <f>IF($A111="","",INDEX('Contract Summary'!$B$4:$B$203,MATCH($A111,'Contract Summary'!$A$4:$A$203,0)))</f>
        <v/>
      </c>
      <c r="C111" s="3" t="str">
        <f>IF($A111="","",INDEX('Contract Summary'!$C$4:$C$203,MATCH($A111,'Contract Summary'!$A$4:$A$203,0)))</f>
        <v/>
      </c>
      <c r="D111" s="10"/>
      <c r="E111" s="10"/>
      <c r="F111" s="10"/>
      <c r="G111" s="10"/>
      <c r="H111" s="10"/>
      <c r="I111" s="10"/>
      <c r="J111" s="15"/>
      <c r="K111" s="10"/>
      <c r="L111" s="13"/>
      <c r="M111" s="10"/>
    </row>
    <row r="112" spans="1:13">
      <c r="A112" s="10"/>
      <c r="B112" s="3" t="str">
        <f>IF($A112="","",INDEX('Contract Summary'!$B$4:$B$203,MATCH($A112,'Contract Summary'!$A$4:$A$203,0)))</f>
        <v/>
      </c>
      <c r="C112" s="3" t="str">
        <f>IF($A112="","",INDEX('Contract Summary'!$C$4:$C$203,MATCH($A112,'Contract Summary'!$A$4:$A$203,0)))</f>
        <v/>
      </c>
      <c r="D112" s="10"/>
      <c r="E112" s="10"/>
      <c r="F112" s="10"/>
      <c r="G112" s="10"/>
      <c r="H112" s="10"/>
      <c r="I112" s="10"/>
      <c r="J112" s="15"/>
      <c r="K112" s="10"/>
      <c r="L112" s="13"/>
      <c r="M112" s="10"/>
    </row>
    <row r="113" spans="1:13">
      <c r="A113" s="10"/>
      <c r="B113" s="3" t="str">
        <f>IF($A113="","",INDEX('Contract Summary'!$B$4:$B$203,MATCH($A113,'Contract Summary'!$A$4:$A$203,0)))</f>
        <v/>
      </c>
      <c r="C113" s="3" t="str">
        <f>IF($A113="","",INDEX('Contract Summary'!$C$4:$C$203,MATCH($A113,'Contract Summary'!$A$4:$A$203,0)))</f>
        <v/>
      </c>
      <c r="D113" s="10"/>
      <c r="E113" s="10"/>
      <c r="F113" s="10"/>
      <c r="G113" s="10"/>
      <c r="H113" s="10"/>
      <c r="I113" s="10"/>
      <c r="J113" s="15"/>
      <c r="K113" s="10"/>
      <c r="L113" s="13"/>
      <c r="M113" s="10"/>
    </row>
    <row r="114" spans="1:13">
      <c r="A114" s="10"/>
      <c r="B114" s="3" t="str">
        <f>IF($A114="","",INDEX('Contract Summary'!$B$4:$B$203,MATCH($A114,'Contract Summary'!$A$4:$A$203,0)))</f>
        <v/>
      </c>
      <c r="C114" s="3" t="str">
        <f>IF($A114="","",INDEX('Contract Summary'!$C$4:$C$203,MATCH($A114,'Contract Summary'!$A$4:$A$203,0)))</f>
        <v/>
      </c>
      <c r="D114" s="10"/>
      <c r="E114" s="10"/>
      <c r="F114" s="10"/>
      <c r="G114" s="10"/>
      <c r="H114" s="10"/>
      <c r="I114" s="10"/>
      <c r="J114" s="15"/>
      <c r="K114" s="10"/>
      <c r="L114" s="13"/>
      <c r="M114" s="10"/>
    </row>
    <row r="115" spans="1:13">
      <c r="A115" s="10"/>
      <c r="B115" s="3" t="str">
        <f>IF($A115="","",INDEX('Contract Summary'!$B$4:$B$203,MATCH($A115,'Contract Summary'!$A$4:$A$203,0)))</f>
        <v/>
      </c>
      <c r="C115" s="3" t="str">
        <f>IF($A115="","",INDEX('Contract Summary'!$C$4:$C$203,MATCH($A115,'Contract Summary'!$A$4:$A$203,0)))</f>
        <v/>
      </c>
      <c r="D115" s="10"/>
      <c r="E115" s="10"/>
      <c r="F115" s="10"/>
      <c r="G115" s="10"/>
      <c r="H115" s="10"/>
      <c r="I115" s="10"/>
      <c r="J115" s="15"/>
      <c r="K115" s="10"/>
      <c r="L115" s="13"/>
      <c r="M115" s="10"/>
    </row>
    <row r="116" spans="1:13">
      <c r="A116" s="10"/>
      <c r="B116" s="3" t="str">
        <f>IF($A116="","",INDEX('Contract Summary'!$B$4:$B$203,MATCH($A116,'Contract Summary'!$A$4:$A$203,0)))</f>
        <v/>
      </c>
      <c r="C116" s="3" t="str">
        <f>IF($A116="","",INDEX('Contract Summary'!$C$4:$C$203,MATCH($A116,'Contract Summary'!$A$4:$A$203,0)))</f>
        <v/>
      </c>
      <c r="D116" s="10"/>
      <c r="E116" s="10"/>
      <c r="F116" s="10"/>
      <c r="G116" s="10"/>
      <c r="H116" s="10"/>
      <c r="I116" s="10"/>
      <c r="J116" s="15"/>
      <c r="K116" s="10"/>
      <c r="L116" s="13"/>
      <c r="M116" s="10"/>
    </row>
    <row r="117" spans="1:13">
      <c r="A117" s="10"/>
      <c r="B117" s="3" t="str">
        <f>IF($A117="","",INDEX('Contract Summary'!$B$4:$B$203,MATCH($A117,'Contract Summary'!$A$4:$A$203,0)))</f>
        <v/>
      </c>
      <c r="C117" s="3" t="str">
        <f>IF($A117="","",INDEX('Contract Summary'!$C$4:$C$203,MATCH($A117,'Contract Summary'!$A$4:$A$203,0)))</f>
        <v/>
      </c>
      <c r="D117" s="10"/>
      <c r="E117" s="10"/>
      <c r="F117" s="10"/>
      <c r="G117" s="10"/>
      <c r="H117" s="10"/>
      <c r="I117" s="10"/>
      <c r="J117" s="15"/>
      <c r="K117" s="10"/>
      <c r="L117" s="13"/>
      <c r="M117" s="10"/>
    </row>
    <row r="118" spans="1:13">
      <c r="A118" s="10"/>
      <c r="B118" s="3" t="str">
        <f>IF($A118="","",INDEX('Contract Summary'!$B$4:$B$203,MATCH($A118,'Contract Summary'!$A$4:$A$203,0)))</f>
        <v/>
      </c>
      <c r="C118" s="3" t="str">
        <f>IF($A118="","",INDEX('Contract Summary'!$C$4:$C$203,MATCH($A118,'Contract Summary'!$A$4:$A$203,0)))</f>
        <v/>
      </c>
      <c r="D118" s="10"/>
      <c r="E118" s="10"/>
      <c r="F118" s="10"/>
      <c r="G118" s="10"/>
      <c r="H118" s="10"/>
      <c r="I118" s="10"/>
      <c r="J118" s="15"/>
      <c r="K118" s="10"/>
      <c r="L118" s="13"/>
      <c r="M118" s="10"/>
    </row>
    <row r="119" spans="1:13">
      <c r="A119" s="10"/>
      <c r="B119" s="3" t="str">
        <f>IF($A119="","",INDEX('Contract Summary'!$B$4:$B$203,MATCH($A119,'Contract Summary'!$A$4:$A$203,0)))</f>
        <v/>
      </c>
      <c r="C119" s="3" t="str">
        <f>IF($A119="","",INDEX('Contract Summary'!$C$4:$C$203,MATCH($A119,'Contract Summary'!$A$4:$A$203,0)))</f>
        <v/>
      </c>
      <c r="D119" s="10"/>
      <c r="E119" s="10"/>
      <c r="F119" s="10"/>
      <c r="G119" s="10"/>
      <c r="H119" s="10"/>
      <c r="I119" s="10"/>
      <c r="J119" s="15"/>
      <c r="K119" s="10"/>
      <c r="L119" s="13"/>
      <c r="M119" s="10"/>
    </row>
    <row r="120" spans="1:13">
      <c r="A120" s="10"/>
      <c r="B120" s="3" t="str">
        <f>IF($A120="","",INDEX('Contract Summary'!$B$4:$B$203,MATCH($A120,'Contract Summary'!$A$4:$A$203,0)))</f>
        <v/>
      </c>
      <c r="C120" s="3" t="str">
        <f>IF($A120="","",INDEX('Contract Summary'!$C$4:$C$203,MATCH($A120,'Contract Summary'!$A$4:$A$203,0)))</f>
        <v/>
      </c>
      <c r="D120" s="10"/>
      <c r="E120" s="10"/>
      <c r="F120" s="10"/>
      <c r="G120" s="10"/>
      <c r="H120" s="10"/>
      <c r="I120" s="10"/>
      <c r="J120" s="15"/>
      <c r="K120" s="10"/>
      <c r="L120" s="13"/>
      <c r="M120" s="10"/>
    </row>
    <row r="121" spans="1:13">
      <c r="A121" s="10"/>
      <c r="B121" s="3" t="str">
        <f>IF($A121="","",INDEX('Contract Summary'!$B$4:$B$203,MATCH($A121,'Contract Summary'!$A$4:$A$203,0)))</f>
        <v/>
      </c>
      <c r="C121" s="3" t="str">
        <f>IF($A121="","",INDEX('Contract Summary'!$C$4:$C$203,MATCH($A121,'Contract Summary'!$A$4:$A$203,0)))</f>
        <v/>
      </c>
      <c r="D121" s="10"/>
      <c r="E121" s="10"/>
      <c r="F121" s="10"/>
      <c r="G121" s="10"/>
      <c r="H121" s="10"/>
      <c r="I121" s="10"/>
      <c r="J121" s="15"/>
      <c r="K121" s="10"/>
      <c r="L121" s="13"/>
      <c r="M121" s="10"/>
    </row>
    <row r="122" spans="1:13">
      <c r="A122" s="10"/>
      <c r="B122" s="3" t="str">
        <f>IF($A122="","",INDEX('Contract Summary'!$B$4:$B$203,MATCH($A122,'Contract Summary'!$A$4:$A$203,0)))</f>
        <v/>
      </c>
      <c r="C122" s="3" t="str">
        <f>IF($A122="","",INDEX('Contract Summary'!$C$4:$C$203,MATCH($A122,'Contract Summary'!$A$4:$A$203,0)))</f>
        <v/>
      </c>
      <c r="D122" s="10"/>
      <c r="E122" s="10"/>
      <c r="F122" s="10"/>
      <c r="G122" s="10"/>
      <c r="H122" s="10"/>
      <c r="I122" s="10"/>
      <c r="J122" s="15"/>
      <c r="K122" s="10"/>
      <c r="L122" s="13"/>
      <c r="M122" s="10"/>
    </row>
    <row r="123" spans="1:13">
      <c r="A123" s="10"/>
      <c r="B123" s="3" t="str">
        <f>IF($A123="","",INDEX('Contract Summary'!$B$4:$B$203,MATCH($A123,'Contract Summary'!$A$4:$A$203,0)))</f>
        <v/>
      </c>
      <c r="C123" s="3" t="str">
        <f>IF($A123="","",INDEX('Contract Summary'!$C$4:$C$203,MATCH($A123,'Contract Summary'!$A$4:$A$203,0)))</f>
        <v/>
      </c>
      <c r="D123" s="10"/>
      <c r="E123" s="10"/>
      <c r="F123" s="10"/>
      <c r="G123" s="10"/>
      <c r="H123" s="10"/>
      <c r="I123" s="10"/>
      <c r="J123" s="15"/>
      <c r="K123" s="10"/>
      <c r="L123" s="13"/>
      <c r="M123" s="10"/>
    </row>
    <row r="124" spans="1:13">
      <c r="A124" s="10"/>
      <c r="B124" s="3" t="str">
        <f>IF($A124="","",INDEX('Contract Summary'!$B$4:$B$203,MATCH($A124,'Contract Summary'!$A$4:$A$203,0)))</f>
        <v/>
      </c>
      <c r="C124" s="3" t="str">
        <f>IF($A124="","",INDEX('Contract Summary'!$C$4:$C$203,MATCH($A124,'Contract Summary'!$A$4:$A$203,0)))</f>
        <v/>
      </c>
      <c r="D124" s="10"/>
      <c r="E124" s="10"/>
      <c r="F124" s="10"/>
      <c r="G124" s="10"/>
      <c r="H124" s="10"/>
      <c r="I124" s="10"/>
      <c r="J124" s="15"/>
      <c r="K124" s="10"/>
      <c r="L124" s="13"/>
      <c r="M124" s="10"/>
    </row>
    <row r="125" spans="1:13">
      <c r="A125" s="10"/>
      <c r="B125" s="3" t="str">
        <f>IF($A125="","",INDEX('Contract Summary'!$B$4:$B$203,MATCH($A125,'Contract Summary'!$A$4:$A$203,0)))</f>
        <v/>
      </c>
      <c r="C125" s="3" t="str">
        <f>IF($A125="","",INDEX('Contract Summary'!$C$4:$C$203,MATCH($A125,'Contract Summary'!$A$4:$A$203,0)))</f>
        <v/>
      </c>
      <c r="D125" s="10"/>
      <c r="E125" s="10"/>
      <c r="F125" s="10"/>
      <c r="G125" s="10"/>
      <c r="H125" s="10"/>
      <c r="I125" s="10"/>
      <c r="J125" s="15"/>
      <c r="K125" s="10"/>
      <c r="L125" s="13"/>
      <c r="M125" s="10"/>
    </row>
    <row r="126" spans="1:13">
      <c r="A126" s="10"/>
      <c r="B126" s="3" t="str">
        <f>IF($A126="","",INDEX('Contract Summary'!$B$4:$B$203,MATCH($A126,'Contract Summary'!$A$4:$A$203,0)))</f>
        <v/>
      </c>
      <c r="C126" s="3" t="str">
        <f>IF($A126="","",INDEX('Contract Summary'!$C$4:$C$203,MATCH($A126,'Contract Summary'!$A$4:$A$203,0)))</f>
        <v/>
      </c>
      <c r="D126" s="10"/>
      <c r="E126" s="10"/>
      <c r="F126" s="10"/>
      <c r="G126" s="10"/>
      <c r="H126" s="10"/>
      <c r="I126" s="10"/>
      <c r="J126" s="15"/>
      <c r="K126" s="10"/>
      <c r="L126" s="13"/>
      <c r="M126" s="10"/>
    </row>
    <row r="127" spans="1:13">
      <c r="A127" s="10"/>
      <c r="B127" s="3" t="str">
        <f>IF($A127="","",INDEX('Contract Summary'!$B$4:$B$203,MATCH($A127,'Contract Summary'!$A$4:$A$203,0)))</f>
        <v/>
      </c>
      <c r="C127" s="3" t="str">
        <f>IF($A127="","",INDEX('Contract Summary'!$C$4:$C$203,MATCH($A127,'Contract Summary'!$A$4:$A$203,0)))</f>
        <v/>
      </c>
      <c r="D127" s="10"/>
      <c r="E127" s="10"/>
      <c r="F127" s="10"/>
      <c r="G127" s="10"/>
      <c r="H127" s="10"/>
      <c r="I127" s="10"/>
      <c r="J127" s="15"/>
      <c r="K127" s="10"/>
      <c r="L127" s="13"/>
      <c r="M127" s="10"/>
    </row>
    <row r="128" spans="1:13">
      <c r="A128" s="10"/>
      <c r="B128" s="3" t="str">
        <f>IF($A128="","",INDEX('Contract Summary'!$B$4:$B$203,MATCH($A128,'Contract Summary'!$A$4:$A$203,0)))</f>
        <v/>
      </c>
      <c r="C128" s="3" t="str">
        <f>IF($A128="","",INDEX('Contract Summary'!$C$4:$C$203,MATCH($A128,'Contract Summary'!$A$4:$A$203,0)))</f>
        <v/>
      </c>
      <c r="D128" s="10"/>
      <c r="E128" s="10"/>
      <c r="F128" s="10"/>
      <c r="G128" s="10"/>
      <c r="H128" s="10"/>
      <c r="I128" s="10"/>
      <c r="J128" s="15"/>
      <c r="K128" s="10"/>
      <c r="L128" s="13"/>
      <c r="M128" s="10"/>
    </row>
    <row r="129" spans="1:13">
      <c r="A129" s="10"/>
      <c r="B129" s="3" t="str">
        <f>IF($A129="","",INDEX('Contract Summary'!$B$4:$B$203,MATCH($A129,'Contract Summary'!$A$4:$A$203,0)))</f>
        <v/>
      </c>
      <c r="C129" s="3" t="str">
        <f>IF($A129="","",INDEX('Contract Summary'!$C$4:$C$203,MATCH($A129,'Contract Summary'!$A$4:$A$203,0)))</f>
        <v/>
      </c>
      <c r="D129" s="10"/>
      <c r="E129" s="10"/>
      <c r="F129" s="10"/>
      <c r="G129" s="10"/>
      <c r="H129" s="10"/>
      <c r="I129" s="10"/>
      <c r="J129" s="15"/>
      <c r="K129" s="10"/>
      <c r="L129" s="13"/>
      <c r="M129" s="10"/>
    </row>
    <row r="130" spans="1:13">
      <c r="A130" s="10"/>
      <c r="B130" s="3" t="str">
        <f>IF($A130="","",INDEX('Contract Summary'!$B$4:$B$203,MATCH($A130,'Contract Summary'!$A$4:$A$203,0)))</f>
        <v/>
      </c>
      <c r="C130" s="3" t="str">
        <f>IF($A130="","",INDEX('Contract Summary'!$C$4:$C$203,MATCH($A130,'Contract Summary'!$A$4:$A$203,0)))</f>
        <v/>
      </c>
      <c r="D130" s="10"/>
      <c r="E130" s="10"/>
      <c r="F130" s="10"/>
      <c r="G130" s="10"/>
      <c r="H130" s="10"/>
      <c r="I130" s="10"/>
      <c r="J130" s="15"/>
      <c r="K130" s="10"/>
      <c r="L130" s="13"/>
      <c r="M130" s="10"/>
    </row>
    <row r="131" spans="1:13">
      <c r="A131" s="10"/>
      <c r="B131" s="3" t="str">
        <f>IF($A131="","",INDEX('Contract Summary'!$B$4:$B$203,MATCH($A131,'Contract Summary'!$A$4:$A$203,0)))</f>
        <v/>
      </c>
      <c r="C131" s="3" t="str">
        <f>IF($A131="","",INDEX('Contract Summary'!$C$4:$C$203,MATCH($A131,'Contract Summary'!$A$4:$A$203,0)))</f>
        <v/>
      </c>
      <c r="D131" s="10"/>
      <c r="E131" s="10"/>
      <c r="F131" s="10"/>
      <c r="G131" s="10"/>
      <c r="H131" s="10"/>
      <c r="I131" s="10"/>
      <c r="J131" s="15"/>
      <c r="K131" s="10"/>
      <c r="L131" s="13"/>
      <c r="M131" s="10"/>
    </row>
    <row r="132" spans="1:13">
      <c r="A132" s="10"/>
      <c r="B132" s="3" t="str">
        <f>IF($A132="","",INDEX('Contract Summary'!$B$4:$B$203,MATCH($A132,'Contract Summary'!$A$4:$A$203,0)))</f>
        <v/>
      </c>
      <c r="C132" s="3" t="str">
        <f>IF($A132="","",INDEX('Contract Summary'!$C$4:$C$203,MATCH($A132,'Contract Summary'!$A$4:$A$203,0)))</f>
        <v/>
      </c>
      <c r="D132" s="10"/>
      <c r="E132" s="10"/>
      <c r="F132" s="10"/>
      <c r="G132" s="10"/>
      <c r="H132" s="10"/>
      <c r="I132" s="10"/>
      <c r="J132" s="15"/>
      <c r="K132" s="10"/>
      <c r="L132" s="13"/>
      <c r="M132" s="10"/>
    </row>
    <row r="133" spans="1:13">
      <c r="A133" s="10"/>
      <c r="B133" s="3" t="str">
        <f>IF($A133="","",INDEX('Contract Summary'!$B$4:$B$203,MATCH($A133,'Contract Summary'!$A$4:$A$203,0)))</f>
        <v/>
      </c>
      <c r="C133" s="3" t="str">
        <f>IF($A133="","",INDEX('Contract Summary'!$C$4:$C$203,MATCH($A133,'Contract Summary'!$A$4:$A$203,0)))</f>
        <v/>
      </c>
      <c r="D133" s="10"/>
      <c r="E133" s="10"/>
      <c r="F133" s="10"/>
      <c r="G133" s="10"/>
      <c r="H133" s="10"/>
      <c r="I133" s="10"/>
      <c r="J133" s="15"/>
      <c r="K133" s="10"/>
      <c r="L133" s="13"/>
      <c r="M133" s="10"/>
    </row>
    <row r="134" spans="1:13">
      <c r="A134" s="10"/>
      <c r="B134" s="3" t="str">
        <f>IF($A134="","",INDEX('Contract Summary'!$B$4:$B$203,MATCH($A134,'Contract Summary'!$A$4:$A$203,0)))</f>
        <v/>
      </c>
      <c r="C134" s="3" t="str">
        <f>IF($A134="","",INDEX('Contract Summary'!$C$4:$C$203,MATCH($A134,'Contract Summary'!$A$4:$A$203,0)))</f>
        <v/>
      </c>
      <c r="D134" s="10"/>
      <c r="E134" s="10"/>
      <c r="F134" s="10"/>
      <c r="G134" s="10"/>
      <c r="H134" s="10"/>
      <c r="I134" s="10"/>
      <c r="J134" s="15"/>
      <c r="K134" s="10"/>
      <c r="L134" s="13"/>
      <c r="M134" s="10"/>
    </row>
    <row r="135" spans="1:13">
      <c r="A135" s="10"/>
      <c r="B135" s="3" t="str">
        <f>IF($A135="","",INDEX('Contract Summary'!$B$4:$B$203,MATCH($A135,'Contract Summary'!$A$4:$A$203,0)))</f>
        <v/>
      </c>
      <c r="C135" s="3" t="str">
        <f>IF($A135="","",INDEX('Contract Summary'!$C$4:$C$203,MATCH($A135,'Contract Summary'!$A$4:$A$203,0)))</f>
        <v/>
      </c>
      <c r="D135" s="10"/>
      <c r="E135" s="10"/>
      <c r="F135" s="10"/>
      <c r="G135" s="10"/>
      <c r="H135" s="10"/>
      <c r="I135" s="10"/>
      <c r="J135" s="15"/>
      <c r="K135" s="10"/>
      <c r="L135" s="13"/>
      <c r="M135" s="10"/>
    </row>
    <row r="136" spans="1:13">
      <c r="A136" s="10"/>
      <c r="B136" s="3" t="str">
        <f>IF($A136="","",INDEX('Contract Summary'!$B$4:$B$203,MATCH($A136,'Contract Summary'!$A$4:$A$203,0)))</f>
        <v/>
      </c>
      <c r="C136" s="3" t="str">
        <f>IF($A136="","",INDEX('Contract Summary'!$C$4:$C$203,MATCH($A136,'Contract Summary'!$A$4:$A$203,0)))</f>
        <v/>
      </c>
      <c r="D136" s="10"/>
      <c r="E136" s="10"/>
      <c r="F136" s="10"/>
      <c r="G136" s="10"/>
      <c r="H136" s="10"/>
      <c r="I136" s="10"/>
      <c r="J136" s="15"/>
      <c r="K136" s="10"/>
      <c r="L136" s="13"/>
      <c r="M136" s="10"/>
    </row>
    <row r="137" spans="1:13">
      <c r="A137" s="10"/>
      <c r="B137" s="3" t="str">
        <f>IF($A137="","",INDEX('Contract Summary'!$B$4:$B$203,MATCH($A137,'Contract Summary'!$A$4:$A$203,0)))</f>
        <v/>
      </c>
      <c r="C137" s="3" t="str">
        <f>IF($A137="","",INDEX('Contract Summary'!$C$4:$C$203,MATCH($A137,'Contract Summary'!$A$4:$A$203,0)))</f>
        <v/>
      </c>
      <c r="D137" s="10"/>
      <c r="E137" s="10"/>
      <c r="F137" s="10"/>
      <c r="G137" s="10"/>
      <c r="H137" s="10"/>
      <c r="I137" s="10"/>
      <c r="J137" s="15"/>
      <c r="K137" s="10"/>
      <c r="L137" s="13"/>
      <c r="M137" s="10"/>
    </row>
    <row r="138" spans="1:13">
      <c r="A138" s="10"/>
      <c r="B138" s="3" t="str">
        <f>IF($A138="","",INDEX('Contract Summary'!$B$4:$B$203,MATCH($A138,'Contract Summary'!$A$4:$A$203,0)))</f>
        <v/>
      </c>
      <c r="C138" s="3" t="str">
        <f>IF($A138="","",INDEX('Contract Summary'!$C$4:$C$203,MATCH($A138,'Contract Summary'!$A$4:$A$203,0)))</f>
        <v/>
      </c>
      <c r="D138" s="10"/>
      <c r="E138" s="10"/>
      <c r="F138" s="10"/>
      <c r="G138" s="10"/>
      <c r="H138" s="10"/>
      <c r="I138" s="10"/>
      <c r="J138" s="15"/>
      <c r="K138" s="10"/>
      <c r="L138" s="13"/>
      <c r="M138" s="10"/>
    </row>
    <row r="139" spans="1:13">
      <c r="A139" s="10"/>
      <c r="B139" s="3" t="str">
        <f>IF($A139="","",INDEX('Contract Summary'!$B$4:$B$203,MATCH($A139,'Contract Summary'!$A$4:$A$203,0)))</f>
        <v/>
      </c>
      <c r="C139" s="3" t="str">
        <f>IF($A139="","",INDEX('Contract Summary'!$C$4:$C$203,MATCH($A139,'Contract Summary'!$A$4:$A$203,0)))</f>
        <v/>
      </c>
      <c r="D139" s="10"/>
      <c r="E139" s="10"/>
      <c r="F139" s="10"/>
      <c r="G139" s="10"/>
      <c r="H139" s="10"/>
      <c r="I139" s="10"/>
      <c r="J139" s="15"/>
      <c r="K139" s="10"/>
      <c r="L139" s="13"/>
      <c r="M139" s="10"/>
    </row>
    <row r="140" spans="1:13">
      <c r="A140" s="10"/>
      <c r="B140" s="3" t="str">
        <f>IF($A140="","",INDEX('Contract Summary'!$B$4:$B$203,MATCH($A140,'Contract Summary'!$A$4:$A$203,0)))</f>
        <v/>
      </c>
      <c r="C140" s="3" t="str">
        <f>IF($A140="","",INDEX('Contract Summary'!$C$4:$C$203,MATCH($A140,'Contract Summary'!$A$4:$A$203,0)))</f>
        <v/>
      </c>
      <c r="D140" s="10"/>
      <c r="E140" s="10"/>
      <c r="F140" s="10"/>
      <c r="G140" s="10"/>
      <c r="H140" s="10"/>
      <c r="I140" s="10"/>
      <c r="J140" s="15"/>
      <c r="K140" s="10"/>
      <c r="L140" s="13"/>
      <c r="M140" s="10"/>
    </row>
    <row r="141" spans="1:13">
      <c r="A141" s="10"/>
      <c r="B141" s="3" t="str">
        <f>IF($A141="","",INDEX('Contract Summary'!$B$4:$B$203,MATCH($A141,'Contract Summary'!$A$4:$A$203,0)))</f>
        <v/>
      </c>
      <c r="C141" s="3" t="str">
        <f>IF($A141="","",INDEX('Contract Summary'!$C$4:$C$203,MATCH($A141,'Contract Summary'!$A$4:$A$203,0)))</f>
        <v/>
      </c>
      <c r="D141" s="10"/>
      <c r="E141" s="10"/>
      <c r="F141" s="10"/>
      <c r="G141" s="10"/>
      <c r="H141" s="10"/>
      <c r="I141" s="10"/>
      <c r="J141" s="15"/>
      <c r="K141" s="10"/>
      <c r="L141" s="13"/>
      <c r="M141" s="10"/>
    </row>
    <row r="142" spans="1:13">
      <c r="A142" s="10"/>
      <c r="B142" s="3" t="str">
        <f>IF($A142="","",INDEX('Contract Summary'!$B$4:$B$203,MATCH($A142,'Contract Summary'!$A$4:$A$203,0)))</f>
        <v/>
      </c>
      <c r="C142" s="3" t="str">
        <f>IF($A142="","",INDEX('Contract Summary'!$C$4:$C$203,MATCH($A142,'Contract Summary'!$A$4:$A$203,0)))</f>
        <v/>
      </c>
      <c r="D142" s="10"/>
      <c r="E142" s="10"/>
      <c r="F142" s="10"/>
      <c r="G142" s="10"/>
      <c r="H142" s="10"/>
      <c r="I142" s="10"/>
      <c r="J142" s="15"/>
      <c r="K142" s="10"/>
      <c r="L142" s="13"/>
      <c r="M142" s="10"/>
    </row>
    <row r="143" spans="1:13">
      <c r="A143" s="10"/>
      <c r="B143" s="3" t="str">
        <f>IF($A143="","",INDEX('Contract Summary'!$B$4:$B$203,MATCH($A143,'Contract Summary'!$A$4:$A$203,0)))</f>
        <v/>
      </c>
      <c r="C143" s="3" t="str">
        <f>IF($A143="","",INDEX('Contract Summary'!$C$4:$C$203,MATCH($A143,'Contract Summary'!$A$4:$A$203,0)))</f>
        <v/>
      </c>
      <c r="D143" s="10"/>
      <c r="E143" s="10"/>
      <c r="F143" s="10"/>
      <c r="G143" s="10"/>
      <c r="H143" s="10"/>
      <c r="I143" s="10"/>
      <c r="J143" s="15"/>
      <c r="K143" s="10"/>
      <c r="L143" s="13"/>
      <c r="M143" s="10"/>
    </row>
    <row r="144" spans="1:13">
      <c r="A144" s="10"/>
      <c r="B144" s="3" t="str">
        <f>IF($A144="","",INDEX('Contract Summary'!$B$4:$B$203,MATCH($A144,'Contract Summary'!$A$4:$A$203,0)))</f>
        <v/>
      </c>
      <c r="C144" s="3" t="str">
        <f>IF($A144="","",INDEX('Contract Summary'!$C$4:$C$203,MATCH($A144,'Contract Summary'!$A$4:$A$203,0)))</f>
        <v/>
      </c>
      <c r="D144" s="10"/>
      <c r="E144" s="10"/>
      <c r="F144" s="10"/>
      <c r="G144" s="10"/>
      <c r="H144" s="10"/>
      <c r="I144" s="10"/>
      <c r="J144" s="15"/>
      <c r="K144" s="10"/>
      <c r="L144" s="13"/>
      <c r="M144" s="10"/>
    </row>
    <row r="145" spans="1:13">
      <c r="A145" s="10"/>
      <c r="B145" s="3" t="str">
        <f>IF($A145="","",INDEX('Contract Summary'!$B$4:$B$203,MATCH($A145,'Contract Summary'!$A$4:$A$203,0)))</f>
        <v/>
      </c>
      <c r="C145" s="3" t="str">
        <f>IF($A145="","",INDEX('Contract Summary'!$C$4:$C$203,MATCH($A145,'Contract Summary'!$A$4:$A$203,0)))</f>
        <v/>
      </c>
      <c r="D145" s="10"/>
      <c r="E145" s="10"/>
      <c r="F145" s="10"/>
      <c r="G145" s="10"/>
      <c r="H145" s="10"/>
      <c r="I145" s="10"/>
      <c r="J145" s="15"/>
      <c r="K145" s="10"/>
      <c r="L145" s="13"/>
      <c r="M145" s="10"/>
    </row>
    <row r="146" spans="1:13">
      <c r="A146" s="10"/>
      <c r="B146" s="3" t="str">
        <f>IF($A146="","",INDEX('Contract Summary'!$B$4:$B$203,MATCH($A146,'Contract Summary'!$A$4:$A$203,0)))</f>
        <v/>
      </c>
      <c r="C146" s="3" t="str">
        <f>IF($A146="","",INDEX('Contract Summary'!$C$4:$C$203,MATCH($A146,'Contract Summary'!$A$4:$A$203,0)))</f>
        <v/>
      </c>
      <c r="D146" s="10"/>
      <c r="E146" s="10"/>
      <c r="F146" s="10"/>
      <c r="G146" s="10"/>
      <c r="H146" s="10"/>
      <c r="I146" s="10"/>
      <c r="J146" s="15"/>
      <c r="K146" s="10"/>
      <c r="L146" s="13"/>
      <c r="M146" s="10"/>
    </row>
    <row r="147" spans="1:13">
      <c r="A147" s="10"/>
      <c r="B147" s="3" t="str">
        <f>IF($A147="","",INDEX('Contract Summary'!$B$4:$B$203,MATCH($A147,'Contract Summary'!$A$4:$A$203,0)))</f>
        <v/>
      </c>
      <c r="C147" s="3" t="str">
        <f>IF($A147="","",INDEX('Contract Summary'!$C$4:$C$203,MATCH($A147,'Contract Summary'!$A$4:$A$203,0)))</f>
        <v/>
      </c>
      <c r="D147" s="10"/>
      <c r="E147" s="10"/>
      <c r="F147" s="10"/>
      <c r="G147" s="10"/>
      <c r="H147" s="10"/>
      <c r="I147" s="10"/>
      <c r="J147" s="15"/>
      <c r="K147" s="10"/>
      <c r="L147" s="13"/>
      <c r="M147" s="10"/>
    </row>
    <row r="148" spans="1:13">
      <c r="A148" s="10"/>
      <c r="B148" s="3" t="str">
        <f>IF($A148="","",INDEX('Contract Summary'!$B$4:$B$203,MATCH($A148,'Contract Summary'!$A$4:$A$203,0)))</f>
        <v/>
      </c>
      <c r="C148" s="3" t="str">
        <f>IF($A148="","",INDEX('Contract Summary'!$C$4:$C$203,MATCH($A148,'Contract Summary'!$A$4:$A$203,0)))</f>
        <v/>
      </c>
      <c r="D148" s="10"/>
      <c r="E148" s="10"/>
      <c r="F148" s="10"/>
      <c r="G148" s="10"/>
      <c r="H148" s="10"/>
      <c r="I148" s="10"/>
      <c r="J148" s="15"/>
      <c r="K148" s="10"/>
      <c r="L148" s="13"/>
      <c r="M148" s="10"/>
    </row>
    <row r="149" spans="1:13">
      <c r="A149" s="10"/>
      <c r="B149" s="3" t="str">
        <f>IF($A149="","",INDEX('Contract Summary'!$B$4:$B$203,MATCH($A149,'Contract Summary'!$A$4:$A$203,0)))</f>
        <v/>
      </c>
      <c r="C149" s="3" t="str">
        <f>IF($A149="","",INDEX('Contract Summary'!$C$4:$C$203,MATCH($A149,'Contract Summary'!$A$4:$A$203,0)))</f>
        <v/>
      </c>
      <c r="D149" s="10"/>
      <c r="E149" s="10"/>
      <c r="F149" s="10"/>
      <c r="G149" s="10"/>
      <c r="H149" s="10"/>
      <c r="I149" s="10"/>
      <c r="J149" s="15"/>
      <c r="K149" s="10"/>
      <c r="L149" s="13"/>
      <c r="M149" s="10"/>
    </row>
    <row r="150" spans="1:13">
      <c r="A150" s="10"/>
      <c r="B150" s="3" t="str">
        <f>IF($A150="","",INDEX('Contract Summary'!$B$4:$B$203,MATCH($A150,'Contract Summary'!$A$4:$A$203,0)))</f>
        <v/>
      </c>
      <c r="C150" s="3" t="str">
        <f>IF($A150="","",INDEX('Contract Summary'!$C$4:$C$203,MATCH($A150,'Contract Summary'!$A$4:$A$203,0)))</f>
        <v/>
      </c>
      <c r="D150" s="10"/>
      <c r="E150" s="10"/>
      <c r="F150" s="10"/>
      <c r="G150" s="10"/>
      <c r="H150" s="10"/>
      <c r="I150" s="10"/>
      <c r="J150" s="15"/>
      <c r="K150" s="10"/>
      <c r="L150" s="13"/>
      <c r="M150" s="10"/>
    </row>
    <row r="151" spans="1:13">
      <c r="A151" s="10"/>
      <c r="B151" s="3" t="str">
        <f>IF($A151="","",INDEX('Contract Summary'!$B$4:$B$203,MATCH($A151,'Contract Summary'!$A$4:$A$203,0)))</f>
        <v/>
      </c>
      <c r="C151" s="3" t="str">
        <f>IF($A151="","",INDEX('Contract Summary'!$C$4:$C$203,MATCH($A151,'Contract Summary'!$A$4:$A$203,0)))</f>
        <v/>
      </c>
      <c r="D151" s="10"/>
      <c r="E151" s="10"/>
      <c r="F151" s="10"/>
      <c r="G151" s="10"/>
      <c r="H151" s="10"/>
      <c r="I151" s="10"/>
      <c r="J151" s="15"/>
      <c r="K151" s="10"/>
      <c r="L151" s="13"/>
      <c r="M151" s="10"/>
    </row>
    <row r="152" spans="1:13">
      <c r="A152" s="10"/>
      <c r="B152" s="3" t="str">
        <f>IF($A152="","",INDEX('Contract Summary'!$B$4:$B$203,MATCH($A152,'Contract Summary'!$A$4:$A$203,0)))</f>
        <v/>
      </c>
      <c r="C152" s="3" t="str">
        <f>IF($A152="","",INDEX('Contract Summary'!$C$4:$C$203,MATCH($A152,'Contract Summary'!$A$4:$A$203,0)))</f>
        <v/>
      </c>
      <c r="D152" s="10"/>
      <c r="E152" s="10"/>
      <c r="F152" s="10"/>
      <c r="G152" s="10"/>
      <c r="H152" s="10"/>
      <c r="I152" s="10"/>
      <c r="J152" s="15"/>
      <c r="K152" s="10"/>
      <c r="L152" s="13"/>
      <c r="M152" s="10"/>
    </row>
    <row r="153" spans="1:13">
      <c r="A153" s="10"/>
      <c r="B153" s="3" t="str">
        <f>IF($A153="","",INDEX('Contract Summary'!$B$4:$B$203,MATCH($A153,'Contract Summary'!$A$4:$A$203,0)))</f>
        <v/>
      </c>
      <c r="C153" s="3" t="str">
        <f>IF($A153="","",INDEX('Contract Summary'!$C$4:$C$203,MATCH($A153,'Contract Summary'!$A$4:$A$203,0)))</f>
        <v/>
      </c>
      <c r="D153" s="10"/>
      <c r="E153" s="10"/>
      <c r="F153" s="10"/>
      <c r="G153" s="10"/>
      <c r="H153" s="10"/>
      <c r="I153" s="10"/>
      <c r="J153" s="15"/>
      <c r="K153" s="10"/>
      <c r="L153" s="13"/>
      <c r="M153" s="10"/>
    </row>
    <row r="154" spans="1:13">
      <c r="A154" s="10"/>
      <c r="B154" s="3" t="str">
        <f>IF($A154="","",INDEX('Contract Summary'!$B$4:$B$203,MATCH($A154,'Contract Summary'!$A$4:$A$203,0)))</f>
        <v/>
      </c>
      <c r="C154" s="3" t="str">
        <f>IF($A154="","",INDEX('Contract Summary'!$C$4:$C$203,MATCH($A154,'Contract Summary'!$A$4:$A$203,0)))</f>
        <v/>
      </c>
      <c r="D154" s="10"/>
      <c r="E154" s="10"/>
      <c r="F154" s="10"/>
      <c r="G154" s="10"/>
      <c r="H154" s="10"/>
      <c r="I154" s="10"/>
      <c r="J154" s="15"/>
      <c r="K154" s="10"/>
      <c r="L154" s="13"/>
      <c r="M154" s="10"/>
    </row>
    <row r="155" spans="1:13">
      <c r="A155" s="10"/>
      <c r="B155" s="3" t="str">
        <f>IF($A155="","",INDEX('Contract Summary'!$B$4:$B$203,MATCH($A155,'Contract Summary'!$A$4:$A$203,0)))</f>
        <v/>
      </c>
      <c r="C155" s="3" t="str">
        <f>IF($A155="","",INDEX('Contract Summary'!$C$4:$C$203,MATCH($A155,'Contract Summary'!$A$4:$A$203,0)))</f>
        <v/>
      </c>
      <c r="D155" s="10"/>
      <c r="E155" s="10"/>
      <c r="F155" s="10"/>
      <c r="G155" s="10"/>
      <c r="H155" s="10"/>
      <c r="I155" s="10"/>
      <c r="J155" s="15"/>
      <c r="K155" s="10"/>
      <c r="L155" s="13"/>
      <c r="M155" s="10"/>
    </row>
    <row r="156" spans="1:13">
      <c r="A156" s="10"/>
      <c r="B156" s="3" t="str">
        <f>IF($A156="","",INDEX('Contract Summary'!$B$4:$B$203,MATCH($A156,'Contract Summary'!$A$4:$A$203,0)))</f>
        <v/>
      </c>
      <c r="C156" s="3" t="str">
        <f>IF($A156="","",INDEX('Contract Summary'!$C$4:$C$203,MATCH($A156,'Contract Summary'!$A$4:$A$203,0)))</f>
        <v/>
      </c>
      <c r="D156" s="10"/>
      <c r="E156" s="10"/>
      <c r="F156" s="10"/>
      <c r="G156" s="10"/>
      <c r="H156" s="10"/>
      <c r="I156" s="10"/>
      <c r="J156" s="15"/>
      <c r="K156" s="10"/>
      <c r="L156" s="13"/>
      <c r="M156" s="10"/>
    </row>
    <row r="157" spans="1:13">
      <c r="A157" s="10"/>
      <c r="B157" s="3" t="str">
        <f>IF($A157="","",INDEX('Contract Summary'!$B$4:$B$203,MATCH($A157,'Contract Summary'!$A$4:$A$203,0)))</f>
        <v/>
      </c>
      <c r="C157" s="3" t="str">
        <f>IF($A157="","",INDEX('Contract Summary'!$C$4:$C$203,MATCH($A157,'Contract Summary'!$A$4:$A$203,0)))</f>
        <v/>
      </c>
      <c r="D157" s="10"/>
      <c r="E157" s="10"/>
      <c r="F157" s="10"/>
      <c r="G157" s="10"/>
      <c r="H157" s="10"/>
      <c r="I157" s="10"/>
      <c r="J157" s="15"/>
      <c r="K157" s="10"/>
      <c r="L157" s="13"/>
      <c r="M157" s="10"/>
    </row>
    <row r="158" spans="1:13">
      <c r="A158" s="10"/>
      <c r="B158" s="3" t="str">
        <f>IF($A158="","",INDEX('Contract Summary'!$B$4:$B$203,MATCH($A158,'Contract Summary'!$A$4:$A$203,0)))</f>
        <v/>
      </c>
      <c r="C158" s="3" t="str">
        <f>IF($A158="","",INDEX('Contract Summary'!$C$4:$C$203,MATCH($A158,'Contract Summary'!$A$4:$A$203,0)))</f>
        <v/>
      </c>
      <c r="D158" s="10"/>
      <c r="E158" s="10"/>
      <c r="F158" s="10"/>
      <c r="G158" s="10"/>
      <c r="H158" s="10"/>
      <c r="I158" s="10"/>
      <c r="J158" s="15"/>
      <c r="K158" s="10"/>
      <c r="L158" s="13"/>
      <c r="M158" s="10"/>
    </row>
    <row r="159" spans="1:13">
      <c r="A159" s="10"/>
      <c r="B159" s="3" t="str">
        <f>IF($A159="","",INDEX('Contract Summary'!$B$4:$B$203,MATCH($A159,'Contract Summary'!$A$4:$A$203,0)))</f>
        <v/>
      </c>
      <c r="C159" s="3" t="str">
        <f>IF($A159="","",INDEX('Contract Summary'!$C$4:$C$203,MATCH($A159,'Contract Summary'!$A$4:$A$203,0)))</f>
        <v/>
      </c>
      <c r="D159" s="10"/>
      <c r="E159" s="10"/>
      <c r="F159" s="10"/>
      <c r="G159" s="10"/>
      <c r="H159" s="10"/>
      <c r="I159" s="10"/>
      <c r="J159" s="15"/>
      <c r="K159" s="10"/>
      <c r="L159" s="13"/>
      <c r="M159" s="10"/>
    </row>
    <row r="160" spans="1:13">
      <c r="A160" s="10"/>
      <c r="B160" s="3" t="str">
        <f>IF($A160="","",INDEX('Contract Summary'!$B$4:$B$203,MATCH($A160,'Contract Summary'!$A$4:$A$203,0)))</f>
        <v/>
      </c>
      <c r="C160" s="3" t="str">
        <f>IF($A160="","",INDEX('Contract Summary'!$C$4:$C$203,MATCH($A160,'Contract Summary'!$A$4:$A$203,0)))</f>
        <v/>
      </c>
      <c r="D160" s="10"/>
      <c r="E160" s="10"/>
      <c r="F160" s="10"/>
      <c r="G160" s="10"/>
      <c r="H160" s="10"/>
      <c r="I160" s="10"/>
      <c r="J160" s="15"/>
      <c r="K160" s="10"/>
      <c r="L160" s="13"/>
      <c r="M160" s="10"/>
    </row>
    <row r="161" spans="1:13">
      <c r="A161" s="10"/>
      <c r="B161" s="3" t="str">
        <f>IF($A161="","",INDEX('Contract Summary'!$B$4:$B$203,MATCH($A161,'Contract Summary'!$A$4:$A$203,0)))</f>
        <v/>
      </c>
      <c r="C161" s="3" t="str">
        <f>IF($A161="","",INDEX('Contract Summary'!$C$4:$C$203,MATCH($A161,'Contract Summary'!$A$4:$A$203,0)))</f>
        <v/>
      </c>
      <c r="D161" s="10"/>
      <c r="E161" s="10"/>
      <c r="F161" s="10"/>
      <c r="G161" s="10"/>
      <c r="H161" s="10"/>
      <c r="I161" s="10"/>
      <c r="J161" s="15"/>
      <c r="K161" s="10"/>
      <c r="L161" s="13"/>
      <c r="M161" s="10"/>
    </row>
    <row r="162" spans="1:13">
      <c r="A162" s="10"/>
      <c r="B162" s="3" t="str">
        <f>IF($A162="","",INDEX('Contract Summary'!$B$4:$B$203,MATCH($A162,'Contract Summary'!$A$4:$A$203,0)))</f>
        <v/>
      </c>
      <c r="C162" s="3" t="str">
        <f>IF($A162="","",INDEX('Contract Summary'!$C$4:$C$203,MATCH($A162,'Contract Summary'!$A$4:$A$203,0)))</f>
        <v/>
      </c>
      <c r="D162" s="10"/>
      <c r="E162" s="10"/>
      <c r="F162" s="10"/>
      <c r="G162" s="10"/>
      <c r="H162" s="10"/>
      <c r="I162" s="10"/>
      <c r="J162" s="15"/>
      <c r="K162" s="10"/>
      <c r="L162" s="13"/>
      <c r="M162" s="10"/>
    </row>
    <row r="163" spans="1:13">
      <c r="A163" s="10"/>
      <c r="B163" s="3" t="str">
        <f>IF($A163="","",INDEX('Contract Summary'!$B$4:$B$203,MATCH($A163,'Contract Summary'!$A$4:$A$203,0)))</f>
        <v/>
      </c>
      <c r="C163" s="3" t="str">
        <f>IF($A163="","",INDEX('Contract Summary'!$C$4:$C$203,MATCH($A163,'Contract Summary'!$A$4:$A$203,0)))</f>
        <v/>
      </c>
      <c r="D163" s="10"/>
      <c r="E163" s="10"/>
      <c r="F163" s="10"/>
      <c r="G163" s="10"/>
      <c r="H163" s="10"/>
      <c r="I163" s="10"/>
      <c r="J163" s="15"/>
      <c r="K163" s="10"/>
      <c r="L163" s="13"/>
      <c r="M163" s="10"/>
    </row>
    <row r="164" spans="1:13">
      <c r="A164" s="10"/>
      <c r="B164" s="3" t="str">
        <f>IF($A164="","",INDEX('Contract Summary'!$B$4:$B$203,MATCH($A164,'Contract Summary'!$A$4:$A$203,0)))</f>
        <v/>
      </c>
      <c r="C164" s="3" t="str">
        <f>IF($A164="","",INDEX('Contract Summary'!$C$4:$C$203,MATCH($A164,'Contract Summary'!$A$4:$A$203,0)))</f>
        <v/>
      </c>
      <c r="D164" s="10"/>
      <c r="E164" s="10"/>
      <c r="F164" s="10"/>
      <c r="G164" s="10"/>
      <c r="H164" s="10"/>
      <c r="I164" s="10"/>
      <c r="J164" s="15"/>
      <c r="K164" s="10"/>
      <c r="L164" s="13"/>
      <c r="M164" s="10"/>
    </row>
    <row r="165" spans="1:13">
      <c r="A165" s="10"/>
      <c r="B165" s="3" t="str">
        <f>IF($A165="","",INDEX('Contract Summary'!$B$4:$B$203,MATCH($A165,'Contract Summary'!$A$4:$A$203,0)))</f>
        <v/>
      </c>
      <c r="C165" s="3" t="str">
        <f>IF($A165="","",INDEX('Contract Summary'!$C$4:$C$203,MATCH($A165,'Contract Summary'!$A$4:$A$203,0)))</f>
        <v/>
      </c>
      <c r="D165" s="10"/>
      <c r="E165" s="10"/>
      <c r="F165" s="10"/>
      <c r="G165" s="10"/>
      <c r="H165" s="10"/>
      <c r="I165" s="10"/>
      <c r="J165" s="15"/>
      <c r="K165" s="10"/>
      <c r="L165" s="13"/>
      <c r="M165" s="10"/>
    </row>
    <row r="166" spans="1:13">
      <c r="A166" s="10"/>
      <c r="B166" s="3" t="str">
        <f>IF($A166="","",INDEX('Contract Summary'!$B$4:$B$203,MATCH($A166,'Contract Summary'!$A$4:$A$203,0)))</f>
        <v/>
      </c>
      <c r="C166" s="3" t="str">
        <f>IF($A166="","",INDEX('Contract Summary'!$C$4:$C$203,MATCH($A166,'Contract Summary'!$A$4:$A$203,0)))</f>
        <v/>
      </c>
      <c r="D166" s="10"/>
      <c r="E166" s="10"/>
      <c r="F166" s="10"/>
      <c r="G166" s="10"/>
      <c r="H166" s="10"/>
      <c r="I166" s="10"/>
      <c r="J166" s="15"/>
      <c r="K166" s="10"/>
      <c r="L166" s="13"/>
      <c r="M166" s="10"/>
    </row>
    <row r="167" spans="1:13">
      <c r="A167" s="10"/>
      <c r="B167" s="3" t="str">
        <f>IF($A167="","",INDEX('Contract Summary'!$B$4:$B$203,MATCH($A167,'Contract Summary'!$A$4:$A$203,0)))</f>
        <v/>
      </c>
      <c r="C167" s="3" t="str">
        <f>IF($A167="","",INDEX('Contract Summary'!$C$4:$C$203,MATCH($A167,'Contract Summary'!$A$4:$A$203,0)))</f>
        <v/>
      </c>
      <c r="D167" s="10"/>
      <c r="E167" s="10"/>
      <c r="F167" s="10"/>
      <c r="G167" s="10"/>
      <c r="H167" s="10"/>
      <c r="I167" s="10"/>
      <c r="J167" s="15"/>
      <c r="K167" s="10"/>
      <c r="L167" s="13"/>
      <c r="M167" s="10"/>
    </row>
    <row r="168" spans="1:13">
      <c r="A168" s="10"/>
      <c r="B168" s="3" t="str">
        <f>IF($A168="","",INDEX('Contract Summary'!$B$4:$B$203,MATCH($A168,'Contract Summary'!$A$4:$A$203,0)))</f>
        <v/>
      </c>
      <c r="C168" s="3" t="str">
        <f>IF($A168="","",INDEX('Contract Summary'!$C$4:$C$203,MATCH($A168,'Contract Summary'!$A$4:$A$203,0)))</f>
        <v/>
      </c>
      <c r="D168" s="10"/>
      <c r="E168" s="10"/>
      <c r="F168" s="10"/>
      <c r="G168" s="10"/>
      <c r="H168" s="10"/>
      <c r="I168" s="10"/>
      <c r="J168" s="15"/>
      <c r="K168" s="10"/>
      <c r="L168" s="13"/>
      <c r="M168" s="10"/>
    </row>
    <row r="169" spans="1:13">
      <c r="A169" s="10"/>
      <c r="B169" s="3" t="str">
        <f>IF($A169="","",INDEX('Contract Summary'!$B$4:$B$203,MATCH($A169,'Contract Summary'!$A$4:$A$203,0)))</f>
        <v/>
      </c>
      <c r="C169" s="3" t="str">
        <f>IF($A169="","",INDEX('Contract Summary'!$C$4:$C$203,MATCH($A169,'Contract Summary'!$A$4:$A$203,0)))</f>
        <v/>
      </c>
      <c r="D169" s="10"/>
      <c r="E169" s="10"/>
      <c r="F169" s="10"/>
      <c r="G169" s="10"/>
      <c r="H169" s="10"/>
      <c r="I169" s="10"/>
      <c r="J169" s="15"/>
      <c r="K169" s="10"/>
      <c r="L169" s="13"/>
      <c r="M169" s="10"/>
    </row>
    <row r="170" spans="1:13">
      <c r="A170" s="10"/>
      <c r="B170" s="3" t="str">
        <f>IF($A170="","",INDEX('Contract Summary'!$B$4:$B$203,MATCH($A170,'Contract Summary'!$A$4:$A$203,0)))</f>
        <v/>
      </c>
      <c r="C170" s="3" t="str">
        <f>IF($A170="","",INDEX('Contract Summary'!$C$4:$C$203,MATCH($A170,'Contract Summary'!$A$4:$A$203,0)))</f>
        <v/>
      </c>
      <c r="D170" s="10"/>
      <c r="E170" s="10"/>
      <c r="F170" s="10"/>
      <c r="G170" s="10"/>
      <c r="H170" s="10"/>
      <c r="I170" s="10"/>
      <c r="J170" s="15"/>
      <c r="K170" s="10"/>
      <c r="L170" s="13"/>
      <c r="M170" s="10"/>
    </row>
    <row r="171" spans="1:13">
      <c r="A171" s="10"/>
      <c r="B171" s="3" t="str">
        <f>IF($A171="","",INDEX('Contract Summary'!$B$4:$B$203,MATCH($A171,'Contract Summary'!$A$4:$A$203,0)))</f>
        <v/>
      </c>
      <c r="C171" s="3" t="str">
        <f>IF($A171="","",INDEX('Contract Summary'!$C$4:$C$203,MATCH($A171,'Contract Summary'!$A$4:$A$203,0)))</f>
        <v/>
      </c>
      <c r="D171" s="10"/>
      <c r="E171" s="10"/>
      <c r="F171" s="10"/>
      <c r="G171" s="10"/>
      <c r="H171" s="10"/>
      <c r="I171" s="10"/>
      <c r="J171" s="15"/>
      <c r="K171" s="10"/>
      <c r="L171" s="13"/>
      <c r="M171" s="10"/>
    </row>
    <row r="172" spans="1:13">
      <c r="A172" s="10"/>
      <c r="B172" s="3" t="str">
        <f>IF($A172="","",INDEX('Contract Summary'!$B$4:$B$203,MATCH($A172,'Contract Summary'!$A$4:$A$203,0)))</f>
        <v/>
      </c>
      <c r="C172" s="3" t="str">
        <f>IF($A172="","",INDEX('Contract Summary'!$C$4:$C$203,MATCH($A172,'Contract Summary'!$A$4:$A$203,0)))</f>
        <v/>
      </c>
      <c r="D172" s="10"/>
      <c r="E172" s="10"/>
      <c r="F172" s="10"/>
      <c r="G172" s="10"/>
      <c r="H172" s="10"/>
      <c r="I172" s="10"/>
      <c r="J172" s="15"/>
      <c r="K172" s="10"/>
      <c r="L172" s="13"/>
      <c r="M172" s="10"/>
    </row>
    <row r="173" spans="1:13">
      <c r="A173" s="10"/>
      <c r="B173" s="3" t="str">
        <f>IF($A173="","",INDEX('Contract Summary'!$B$4:$B$203,MATCH($A173,'Contract Summary'!$A$4:$A$203,0)))</f>
        <v/>
      </c>
      <c r="C173" s="3" t="str">
        <f>IF($A173="","",INDEX('Contract Summary'!$C$4:$C$203,MATCH($A173,'Contract Summary'!$A$4:$A$203,0)))</f>
        <v/>
      </c>
      <c r="D173" s="10"/>
      <c r="E173" s="10"/>
      <c r="F173" s="10"/>
      <c r="G173" s="10"/>
      <c r="H173" s="10"/>
      <c r="I173" s="10"/>
      <c r="J173" s="15"/>
      <c r="K173" s="10"/>
      <c r="L173" s="13"/>
      <c r="M173" s="10"/>
    </row>
    <row r="174" spans="1:13">
      <c r="A174" s="10"/>
      <c r="B174" s="3" t="str">
        <f>IF($A174="","",INDEX('Contract Summary'!$B$4:$B$203,MATCH($A174,'Contract Summary'!$A$4:$A$203,0)))</f>
        <v/>
      </c>
      <c r="C174" s="3" t="str">
        <f>IF($A174="","",INDEX('Contract Summary'!$C$4:$C$203,MATCH($A174,'Contract Summary'!$A$4:$A$203,0)))</f>
        <v/>
      </c>
      <c r="D174" s="10"/>
      <c r="E174" s="10"/>
      <c r="F174" s="10"/>
      <c r="G174" s="10"/>
      <c r="H174" s="10"/>
      <c r="I174" s="10"/>
      <c r="J174" s="15"/>
      <c r="K174" s="10"/>
      <c r="L174" s="13"/>
      <c r="M174" s="10"/>
    </row>
    <row r="175" spans="1:13">
      <c r="A175" s="10"/>
      <c r="B175" s="3" t="str">
        <f>IF($A175="","",INDEX('Contract Summary'!$B$4:$B$203,MATCH($A175,'Contract Summary'!$A$4:$A$203,0)))</f>
        <v/>
      </c>
      <c r="C175" s="3" t="str">
        <f>IF($A175="","",INDEX('Contract Summary'!$C$4:$C$203,MATCH($A175,'Contract Summary'!$A$4:$A$203,0)))</f>
        <v/>
      </c>
      <c r="D175" s="10"/>
      <c r="E175" s="10"/>
      <c r="F175" s="10"/>
      <c r="G175" s="10"/>
      <c r="H175" s="10"/>
      <c r="I175" s="10"/>
      <c r="J175" s="15"/>
      <c r="K175" s="10"/>
      <c r="L175" s="13"/>
      <c r="M175" s="10"/>
    </row>
    <row r="176" spans="1:13">
      <c r="A176" s="10"/>
      <c r="B176" s="3" t="str">
        <f>IF($A176="","",INDEX('Contract Summary'!$B$4:$B$203,MATCH($A176,'Contract Summary'!$A$4:$A$203,0)))</f>
        <v/>
      </c>
      <c r="C176" s="3" t="str">
        <f>IF($A176="","",INDEX('Contract Summary'!$C$4:$C$203,MATCH($A176,'Contract Summary'!$A$4:$A$203,0)))</f>
        <v/>
      </c>
      <c r="D176" s="10"/>
      <c r="E176" s="10"/>
      <c r="F176" s="10"/>
      <c r="G176" s="10"/>
      <c r="H176" s="10"/>
      <c r="I176" s="10"/>
      <c r="J176" s="15"/>
      <c r="K176" s="10"/>
      <c r="L176" s="13"/>
      <c r="M176" s="10"/>
    </row>
    <row r="177" spans="1:13">
      <c r="A177" s="10"/>
      <c r="B177" s="3" t="str">
        <f>IF($A177="","",INDEX('Contract Summary'!$B$4:$B$203,MATCH($A177,'Contract Summary'!$A$4:$A$203,0)))</f>
        <v/>
      </c>
      <c r="C177" s="3" t="str">
        <f>IF($A177="","",INDEX('Contract Summary'!$C$4:$C$203,MATCH($A177,'Contract Summary'!$A$4:$A$203,0)))</f>
        <v/>
      </c>
      <c r="D177" s="10"/>
      <c r="E177" s="10"/>
      <c r="F177" s="10"/>
      <c r="G177" s="10"/>
      <c r="H177" s="10"/>
      <c r="I177" s="10"/>
      <c r="J177" s="15"/>
      <c r="K177" s="10"/>
      <c r="L177" s="13"/>
      <c r="M177" s="10"/>
    </row>
    <row r="178" spans="1:13">
      <c r="A178" s="10"/>
      <c r="B178" s="3" t="str">
        <f>IF($A178="","",INDEX('Contract Summary'!$B$4:$B$203,MATCH($A178,'Contract Summary'!$A$4:$A$203,0)))</f>
        <v/>
      </c>
      <c r="C178" s="3" t="str">
        <f>IF($A178="","",INDEX('Contract Summary'!$C$4:$C$203,MATCH($A178,'Contract Summary'!$A$4:$A$203,0)))</f>
        <v/>
      </c>
      <c r="D178" s="10"/>
      <c r="E178" s="10"/>
      <c r="F178" s="10"/>
      <c r="G178" s="10"/>
      <c r="H178" s="10"/>
      <c r="I178" s="10"/>
      <c r="J178" s="15"/>
      <c r="K178" s="10"/>
      <c r="L178" s="13"/>
      <c r="M178" s="10"/>
    </row>
    <row r="179" spans="1:13">
      <c r="A179" s="10"/>
      <c r="B179" s="3" t="str">
        <f>IF($A179="","",INDEX('Contract Summary'!$B$4:$B$203,MATCH($A179,'Contract Summary'!$A$4:$A$203,0)))</f>
        <v/>
      </c>
      <c r="C179" s="3" t="str">
        <f>IF($A179="","",INDEX('Contract Summary'!$C$4:$C$203,MATCH($A179,'Contract Summary'!$A$4:$A$203,0)))</f>
        <v/>
      </c>
      <c r="D179" s="10"/>
      <c r="E179" s="10"/>
      <c r="F179" s="10"/>
      <c r="G179" s="10"/>
      <c r="H179" s="10"/>
      <c r="I179" s="10"/>
      <c r="J179" s="15"/>
      <c r="K179" s="10"/>
      <c r="L179" s="13"/>
      <c r="M179" s="10"/>
    </row>
    <row r="180" spans="1:13">
      <c r="A180" s="10"/>
      <c r="B180" s="3" t="str">
        <f>IF($A180="","",INDEX('Contract Summary'!$B$4:$B$203,MATCH($A180,'Contract Summary'!$A$4:$A$203,0)))</f>
        <v/>
      </c>
      <c r="C180" s="3" t="str">
        <f>IF($A180="","",INDEX('Contract Summary'!$C$4:$C$203,MATCH($A180,'Contract Summary'!$A$4:$A$203,0)))</f>
        <v/>
      </c>
      <c r="D180" s="10"/>
      <c r="E180" s="10"/>
      <c r="F180" s="10"/>
      <c r="G180" s="10"/>
      <c r="H180" s="10"/>
      <c r="I180" s="10"/>
      <c r="J180" s="15"/>
      <c r="K180" s="10"/>
      <c r="L180" s="13"/>
      <c r="M180" s="10"/>
    </row>
    <row r="181" spans="1:13">
      <c r="A181" s="10"/>
      <c r="B181" s="3" t="str">
        <f>IF($A181="","",INDEX('Contract Summary'!$B$4:$B$203,MATCH($A181,'Contract Summary'!$A$4:$A$203,0)))</f>
        <v/>
      </c>
      <c r="C181" s="3" t="str">
        <f>IF($A181="","",INDEX('Contract Summary'!$C$4:$C$203,MATCH($A181,'Contract Summary'!$A$4:$A$203,0)))</f>
        <v/>
      </c>
      <c r="D181" s="10"/>
      <c r="E181" s="10"/>
      <c r="F181" s="10"/>
      <c r="G181" s="10"/>
      <c r="H181" s="10"/>
      <c r="I181" s="10"/>
      <c r="J181" s="15"/>
      <c r="K181" s="10"/>
      <c r="L181" s="13"/>
      <c r="M181" s="10"/>
    </row>
    <row r="182" spans="1:13">
      <c r="A182" s="10"/>
      <c r="B182" s="3" t="str">
        <f>IF($A182="","",INDEX('Contract Summary'!$B$4:$B$203,MATCH($A182,'Contract Summary'!$A$4:$A$203,0)))</f>
        <v/>
      </c>
      <c r="C182" s="3" t="str">
        <f>IF($A182="","",INDEX('Contract Summary'!$C$4:$C$203,MATCH($A182,'Contract Summary'!$A$4:$A$203,0)))</f>
        <v/>
      </c>
      <c r="D182" s="10"/>
      <c r="E182" s="10"/>
      <c r="F182" s="10"/>
      <c r="G182" s="10"/>
      <c r="H182" s="10"/>
      <c r="I182" s="10"/>
      <c r="J182" s="15"/>
      <c r="K182" s="10"/>
      <c r="L182" s="13"/>
      <c r="M182" s="10"/>
    </row>
    <row r="183" spans="1:13">
      <c r="A183" s="10"/>
      <c r="B183" s="3" t="str">
        <f>IF($A183="","",INDEX('Contract Summary'!$B$4:$B$203,MATCH($A183,'Contract Summary'!$A$4:$A$203,0)))</f>
        <v/>
      </c>
      <c r="C183" s="3" t="str">
        <f>IF($A183="","",INDEX('Contract Summary'!$C$4:$C$203,MATCH($A183,'Contract Summary'!$A$4:$A$203,0)))</f>
        <v/>
      </c>
      <c r="D183" s="10"/>
      <c r="E183" s="10"/>
      <c r="F183" s="10"/>
      <c r="G183" s="10"/>
      <c r="H183" s="10"/>
      <c r="I183" s="10"/>
      <c r="J183" s="15"/>
      <c r="K183" s="10"/>
      <c r="L183" s="13"/>
      <c r="M183" s="10"/>
    </row>
    <row r="184" spans="1:13">
      <c r="A184" s="10"/>
      <c r="B184" s="3" t="str">
        <f>IF($A184="","",INDEX('Contract Summary'!$B$4:$B$203,MATCH($A184,'Contract Summary'!$A$4:$A$203,0)))</f>
        <v/>
      </c>
      <c r="C184" s="3" t="str">
        <f>IF($A184="","",INDEX('Contract Summary'!$C$4:$C$203,MATCH($A184,'Contract Summary'!$A$4:$A$203,0)))</f>
        <v/>
      </c>
      <c r="D184" s="10"/>
      <c r="E184" s="10"/>
      <c r="F184" s="10"/>
      <c r="G184" s="10"/>
      <c r="H184" s="10"/>
      <c r="I184" s="10"/>
      <c r="J184" s="15"/>
      <c r="K184" s="10"/>
      <c r="L184" s="13"/>
      <c r="M184" s="10"/>
    </row>
    <row r="185" spans="1:13">
      <c r="A185" s="10"/>
      <c r="B185" s="3" t="str">
        <f>IF($A185="","",INDEX('Contract Summary'!$B$4:$B$203,MATCH($A185,'Contract Summary'!$A$4:$A$203,0)))</f>
        <v/>
      </c>
      <c r="C185" s="3" t="str">
        <f>IF($A185="","",INDEX('Contract Summary'!$C$4:$C$203,MATCH($A185,'Contract Summary'!$A$4:$A$203,0)))</f>
        <v/>
      </c>
      <c r="D185" s="10"/>
      <c r="E185" s="10"/>
      <c r="F185" s="10"/>
      <c r="G185" s="10"/>
      <c r="H185" s="10"/>
      <c r="I185" s="10"/>
      <c r="J185" s="15"/>
      <c r="K185" s="10"/>
      <c r="L185" s="13"/>
      <c r="M185" s="10"/>
    </row>
    <row r="186" spans="1:13">
      <c r="A186" s="10"/>
      <c r="B186" s="3" t="str">
        <f>IF($A186="","",INDEX('Contract Summary'!$B$4:$B$203,MATCH($A186,'Contract Summary'!$A$4:$A$203,0)))</f>
        <v/>
      </c>
      <c r="C186" s="3" t="str">
        <f>IF($A186="","",INDEX('Contract Summary'!$C$4:$C$203,MATCH($A186,'Contract Summary'!$A$4:$A$203,0)))</f>
        <v/>
      </c>
      <c r="D186" s="10"/>
      <c r="E186" s="10"/>
      <c r="F186" s="10"/>
      <c r="G186" s="10"/>
      <c r="H186" s="10"/>
      <c r="I186" s="10"/>
      <c r="J186" s="15"/>
      <c r="K186" s="10"/>
      <c r="L186" s="13"/>
      <c r="M186" s="10"/>
    </row>
    <row r="187" spans="1:13">
      <c r="A187" s="10"/>
      <c r="B187" s="3" t="str">
        <f>IF($A187="","",INDEX('Contract Summary'!$B$4:$B$203,MATCH($A187,'Contract Summary'!$A$4:$A$203,0)))</f>
        <v/>
      </c>
      <c r="C187" s="3" t="str">
        <f>IF($A187="","",INDEX('Contract Summary'!$C$4:$C$203,MATCH($A187,'Contract Summary'!$A$4:$A$203,0)))</f>
        <v/>
      </c>
      <c r="D187" s="10"/>
      <c r="E187" s="10"/>
      <c r="F187" s="10"/>
      <c r="G187" s="10"/>
      <c r="H187" s="10"/>
      <c r="I187" s="10"/>
      <c r="J187" s="15"/>
      <c r="K187" s="10"/>
      <c r="L187" s="13"/>
      <c r="M187" s="10"/>
    </row>
    <row r="188" spans="1:13">
      <c r="A188" s="10"/>
      <c r="B188" s="3" t="str">
        <f>IF($A188="","",INDEX('Contract Summary'!$B$4:$B$203,MATCH($A188,'Contract Summary'!$A$4:$A$203,0)))</f>
        <v/>
      </c>
      <c r="C188" s="3" t="str">
        <f>IF($A188="","",INDEX('Contract Summary'!$C$4:$C$203,MATCH($A188,'Contract Summary'!$A$4:$A$203,0)))</f>
        <v/>
      </c>
      <c r="D188" s="10"/>
      <c r="E188" s="10"/>
      <c r="F188" s="10"/>
      <c r="G188" s="10"/>
      <c r="H188" s="10"/>
      <c r="I188" s="10"/>
      <c r="J188" s="15"/>
      <c r="K188" s="10"/>
      <c r="L188" s="13"/>
      <c r="M188" s="10"/>
    </row>
    <row r="189" spans="1:13">
      <c r="A189" s="10"/>
      <c r="B189" s="3" t="str">
        <f>IF($A189="","",INDEX('Contract Summary'!$B$4:$B$203,MATCH($A189,'Contract Summary'!$A$4:$A$203,0)))</f>
        <v/>
      </c>
      <c r="C189" s="3" t="str">
        <f>IF($A189="","",INDEX('Contract Summary'!$C$4:$C$203,MATCH($A189,'Contract Summary'!$A$4:$A$203,0)))</f>
        <v/>
      </c>
      <c r="D189" s="10"/>
      <c r="E189" s="10"/>
      <c r="F189" s="10"/>
      <c r="G189" s="10"/>
      <c r="H189" s="10"/>
      <c r="I189" s="10"/>
      <c r="J189" s="15"/>
      <c r="K189" s="10"/>
      <c r="L189" s="13"/>
      <c r="M189" s="10"/>
    </row>
    <row r="190" spans="1:13">
      <c r="A190" s="10"/>
      <c r="B190" s="3" t="str">
        <f>IF($A190="","",INDEX('Contract Summary'!$B$4:$B$203,MATCH($A190,'Contract Summary'!$A$4:$A$203,0)))</f>
        <v/>
      </c>
      <c r="C190" s="3" t="str">
        <f>IF($A190="","",INDEX('Contract Summary'!$C$4:$C$203,MATCH($A190,'Contract Summary'!$A$4:$A$203,0)))</f>
        <v/>
      </c>
      <c r="D190" s="10"/>
      <c r="E190" s="10"/>
      <c r="F190" s="10"/>
      <c r="G190" s="10"/>
      <c r="H190" s="10"/>
      <c r="I190" s="10"/>
      <c r="J190" s="15"/>
      <c r="K190" s="10"/>
      <c r="L190" s="13"/>
      <c r="M190" s="10"/>
    </row>
    <row r="191" spans="1:13">
      <c r="A191" s="10"/>
      <c r="B191" s="3" t="str">
        <f>IF($A191="","",INDEX('Contract Summary'!$B$4:$B$203,MATCH($A191,'Contract Summary'!$A$4:$A$203,0)))</f>
        <v/>
      </c>
      <c r="C191" s="3" t="str">
        <f>IF($A191="","",INDEX('Contract Summary'!$C$4:$C$203,MATCH($A191,'Contract Summary'!$A$4:$A$203,0)))</f>
        <v/>
      </c>
      <c r="D191" s="10"/>
      <c r="E191" s="10"/>
      <c r="F191" s="10"/>
      <c r="G191" s="10"/>
      <c r="H191" s="10"/>
      <c r="I191" s="10"/>
      <c r="J191" s="15"/>
      <c r="K191" s="10"/>
      <c r="L191" s="13"/>
      <c r="M191" s="10"/>
    </row>
    <row r="192" spans="1:13">
      <c r="A192" s="10"/>
      <c r="B192" s="3" t="str">
        <f>IF($A192="","",INDEX('Contract Summary'!$B$4:$B$203,MATCH($A192,'Contract Summary'!$A$4:$A$203,0)))</f>
        <v/>
      </c>
      <c r="C192" s="3" t="str">
        <f>IF($A192="","",INDEX('Contract Summary'!$C$4:$C$203,MATCH($A192,'Contract Summary'!$A$4:$A$203,0)))</f>
        <v/>
      </c>
      <c r="D192" s="10"/>
      <c r="E192" s="10"/>
      <c r="F192" s="10"/>
      <c r="G192" s="10"/>
      <c r="H192" s="10"/>
      <c r="I192" s="10"/>
      <c r="J192" s="15"/>
      <c r="K192" s="10"/>
      <c r="L192" s="13"/>
      <c r="M192" s="10"/>
    </row>
    <row r="193" spans="1:13">
      <c r="A193" s="10"/>
      <c r="B193" s="3" t="str">
        <f>IF($A193="","",INDEX('Contract Summary'!$B$4:$B$203,MATCH($A193,'Contract Summary'!$A$4:$A$203,0)))</f>
        <v/>
      </c>
      <c r="C193" s="3" t="str">
        <f>IF($A193="","",INDEX('Contract Summary'!$C$4:$C$203,MATCH($A193,'Contract Summary'!$A$4:$A$203,0)))</f>
        <v/>
      </c>
      <c r="D193" s="10"/>
      <c r="E193" s="10"/>
      <c r="F193" s="10"/>
      <c r="G193" s="10"/>
      <c r="H193" s="10"/>
      <c r="I193" s="10"/>
      <c r="J193" s="15"/>
      <c r="K193" s="10"/>
      <c r="L193" s="13"/>
      <c r="M193" s="10"/>
    </row>
    <row r="194" spans="1:13">
      <c r="A194" s="10"/>
      <c r="B194" s="3" t="str">
        <f>IF($A194="","",INDEX('Contract Summary'!$B$4:$B$203,MATCH($A194,'Contract Summary'!$A$4:$A$203,0)))</f>
        <v/>
      </c>
      <c r="C194" s="3" t="str">
        <f>IF($A194="","",INDEX('Contract Summary'!$C$4:$C$203,MATCH($A194,'Contract Summary'!$A$4:$A$203,0)))</f>
        <v/>
      </c>
      <c r="D194" s="10"/>
      <c r="E194" s="10"/>
      <c r="F194" s="10"/>
      <c r="G194" s="10"/>
      <c r="H194" s="10"/>
      <c r="I194" s="10"/>
      <c r="J194" s="15"/>
      <c r="K194" s="10"/>
      <c r="L194" s="13"/>
      <c r="M194" s="10"/>
    </row>
    <row r="195" spans="1:13">
      <c r="A195" s="10"/>
      <c r="B195" s="3" t="str">
        <f>IF($A195="","",INDEX('Contract Summary'!$B$4:$B$203,MATCH($A195,'Contract Summary'!$A$4:$A$203,0)))</f>
        <v/>
      </c>
      <c r="C195" s="3" t="str">
        <f>IF($A195="","",INDEX('Contract Summary'!$C$4:$C$203,MATCH($A195,'Contract Summary'!$A$4:$A$203,0)))</f>
        <v/>
      </c>
      <c r="D195" s="10"/>
      <c r="E195" s="10"/>
      <c r="F195" s="10"/>
      <c r="G195" s="10"/>
      <c r="H195" s="10"/>
      <c r="I195" s="10"/>
      <c r="J195" s="15"/>
      <c r="K195" s="10"/>
      <c r="L195" s="13"/>
      <c r="M195" s="10"/>
    </row>
    <row r="196" spans="1:13">
      <c r="A196" s="10"/>
      <c r="B196" s="3" t="str">
        <f>IF($A196="","",INDEX('Contract Summary'!$B$4:$B$203,MATCH($A196,'Contract Summary'!$A$4:$A$203,0)))</f>
        <v/>
      </c>
      <c r="C196" s="3" t="str">
        <f>IF($A196="","",INDEX('Contract Summary'!$C$4:$C$203,MATCH($A196,'Contract Summary'!$A$4:$A$203,0)))</f>
        <v/>
      </c>
      <c r="D196" s="10"/>
      <c r="E196" s="10"/>
      <c r="F196" s="10"/>
      <c r="G196" s="10"/>
      <c r="H196" s="10"/>
      <c r="I196" s="10"/>
      <c r="J196" s="15"/>
      <c r="K196" s="10"/>
      <c r="L196" s="13"/>
      <c r="M196" s="10"/>
    </row>
    <row r="197" spans="1:13">
      <c r="A197" s="10"/>
      <c r="B197" s="3" t="str">
        <f>IF($A197="","",INDEX('Contract Summary'!$B$4:$B$203,MATCH($A197,'Contract Summary'!$A$4:$A$203,0)))</f>
        <v/>
      </c>
      <c r="C197" s="3" t="str">
        <f>IF($A197="","",INDEX('Contract Summary'!$C$4:$C$203,MATCH($A197,'Contract Summary'!$A$4:$A$203,0)))</f>
        <v/>
      </c>
      <c r="D197" s="10"/>
      <c r="E197" s="10"/>
      <c r="F197" s="10"/>
      <c r="G197" s="10"/>
      <c r="H197" s="10"/>
      <c r="I197" s="10"/>
      <c r="J197" s="15"/>
      <c r="K197" s="10"/>
      <c r="L197" s="13"/>
      <c r="M197" s="10"/>
    </row>
    <row r="198" spans="1:13">
      <c r="A198" s="10"/>
      <c r="B198" s="3" t="str">
        <f>IF($A198="","",INDEX('Contract Summary'!$B$4:$B$203,MATCH($A198,'Contract Summary'!$A$4:$A$203,0)))</f>
        <v/>
      </c>
      <c r="C198" s="3" t="str">
        <f>IF($A198="","",INDEX('Contract Summary'!$C$4:$C$203,MATCH($A198,'Contract Summary'!$A$4:$A$203,0)))</f>
        <v/>
      </c>
      <c r="D198" s="10"/>
      <c r="E198" s="10"/>
      <c r="F198" s="10"/>
      <c r="G198" s="10"/>
      <c r="H198" s="10"/>
      <c r="I198" s="10"/>
      <c r="J198" s="15"/>
      <c r="K198" s="10"/>
      <c r="L198" s="13"/>
      <c r="M198" s="10"/>
    </row>
    <row r="199" spans="1:13">
      <c r="A199" s="10"/>
      <c r="B199" s="3" t="str">
        <f>IF($A199="","",INDEX('Contract Summary'!$B$4:$B$203,MATCH($A199,'Contract Summary'!$A$4:$A$203,0)))</f>
        <v/>
      </c>
      <c r="C199" s="3" t="str">
        <f>IF($A199="","",INDEX('Contract Summary'!$C$4:$C$203,MATCH($A199,'Contract Summary'!$A$4:$A$203,0)))</f>
        <v/>
      </c>
      <c r="D199" s="10"/>
      <c r="E199" s="10"/>
      <c r="F199" s="10"/>
      <c r="G199" s="10"/>
      <c r="H199" s="10"/>
      <c r="I199" s="10"/>
      <c r="J199" s="15"/>
      <c r="K199" s="10"/>
      <c r="L199" s="13"/>
      <c r="M199" s="10"/>
    </row>
    <row r="200" spans="1:13">
      <c r="A200" s="10"/>
      <c r="B200" s="3" t="str">
        <f>IF($A200="","",INDEX('Contract Summary'!$B$4:$B$203,MATCH($A200,'Contract Summary'!$A$4:$A$203,0)))</f>
        <v/>
      </c>
      <c r="C200" s="3" t="str">
        <f>IF($A200="","",INDEX('Contract Summary'!$C$4:$C$203,MATCH($A200,'Contract Summary'!$A$4:$A$203,0)))</f>
        <v/>
      </c>
      <c r="D200" s="10"/>
      <c r="E200" s="10"/>
      <c r="F200" s="10"/>
      <c r="G200" s="10"/>
      <c r="H200" s="10"/>
      <c r="I200" s="10"/>
      <c r="J200" s="15"/>
      <c r="K200" s="10"/>
      <c r="L200" s="13"/>
      <c r="M200" s="10"/>
    </row>
    <row r="201" spans="1:13">
      <c r="A201" s="10"/>
      <c r="B201" s="3" t="str">
        <f>IF($A201="","",INDEX('Contract Summary'!$B$4:$B$203,MATCH($A201,'Contract Summary'!$A$4:$A$203,0)))</f>
        <v/>
      </c>
      <c r="C201" s="3" t="str">
        <f>IF($A201="","",INDEX('Contract Summary'!$C$4:$C$203,MATCH($A201,'Contract Summary'!$A$4:$A$203,0)))</f>
        <v/>
      </c>
      <c r="D201" s="10"/>
      <c r="E201" s="10"/>
      <c r="F201" s="10"/>
      <c r="G201" s="10"/>
      <c r="H201" s="10"/>
      <c r="I201" s="10"/>
      <c r="J201" s="15"/>
      <c r="K201" s="10"/>
      <c r="L201" s="13"/>
      <c r="M201" s="10"/>
    </row>
    <row r="202" spans="1:13">
      <c r="A202" s="10"/>
      <c r="B202" s="3" t="str">
        <f>IF($A202="","",INDEX('Contract Summary'!$B$4:$B$203,MATCH($A202,'Contract Summary'!$A$4:$A$203,0)))</f>
        <v/>
      </c>
      <c r="C202" s="3" t="str">
        <f>IF($A202="","",INDEX('Contract Summary'!$C$4:$C$203,MATCH($A202,'Contract Summary'!$A$4:$A$203,0)))</f>
        <v/>
      </c>
      <c r="D202" s="10"/>
      <c r="E202" s="10"/>
      <c r="F202" s="10"/>
      <c r="G202" s="10"/>
      <c r="H202" s="10"/>
      <c r="I202" s="10"/>
      <c r="J202" s="15"/>
      <c r="K202" s="10"/>
      <c r="L202" s="13"/>
      <c r="M202" s="10"/>
    </row>
    <row r="203" spans="1:13">
      <c r="A203" s="10"/>
      <c r="B203" s="3" t="str">
        <f>IF($A203="","",INDEX('Contract Summary'!$B$4:$B$203,MATCH($A203,'Contract Summary'!$A$4:$A$203,0)))</f>
        <v/>
      </c>
      <c r="C203" s="3" t="str">
        <f>IF($A203="","",INDEX('Contract Summary'!$C$4:$C$203,MATCH($A203,'Contract Summary'!$A$4:$A$203,0)))</f>
        <v/>
      </c>
      <c r="D203" s="10"/>
      <c r="E203" s="10"/>
      <c r="F203" s="10"/>
      <c r="G203" s="10"/>
      <c r="H203" s="10"/>
      <c r="I203" s="10"/>
      <c r="J203" s="15"/>
      <c r="K203" s="10"/>
      <c r="L203" s="13"/>
      <c r="M203" s="10"/>
    </row>
  </sheetData>
  <mergeCells count="2">
    <mergeCell ref="A2:M2"/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03"/>
  <sheetViews>
    <sheetView workbookViewId="0">
      <selection activeCell="A4" sqref="A4"/>
    </sheetView>
  </sheetViews>
  <sheetFormatPr defaultRowHeight="14.5"/>
  <cols>
    <col min="1" max="1" width="28" customWidth="1"/>
    <col min="2" max="2" width="18" customWidth="1"/>
    <col min="3" max="5" width="22" customWidth="1"/>
    <col min="6" max="6" width="18" customWidth="1"/>
    <col min="7" max="7" width="20" customWidth="1"/>
    <col min="8" max="8" width="22" customWidth="1"/>
    <col min="9" max="9" width="24" customWidth="1"/>
    <col min="10" max="10" width="30" customWidth="1"/>
  </cols>
  <sheetData>
    <row r="1" spans="1:10" ht="24" customHeight="1">
      <c r="A1" s="26" t="s">
        <v>108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" customHeight="1">
      <c r="A2" s="24" t="s">
        <v>109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2.15" customHeight="1">
      <c r="A3" s="6" t="s">
        <v>14</v>
      </c>
      <c r="B3" s="6" t="s">
        <v>22</v>
      </c>
      <c r="C3" s="6" t="s">
        <v>102</v>
      </c>
      <c r="D3" s="6" t="s">
        <v>110</v>
      </c>
      <c r="E3" s="6" t="s">
        <v>111</v>
      </c>
      <c r="F3" s="6" t="s">
        <v>112</v>
      </c>
      <c r="G3" s="6" t="s">
        <v>113</v>
      </c>
      <c r="H3" s="6" t="s">
        <v>114</v>
      </c>
      <c r="I3" s="6" t="s">
        <v>115</v>
      </c>
      <c r="J3" s="6" t="s">
        <v>116</v>
      </c>
    </row>
    <row r="4" spans="1:10">
      <c r="A4" s="10">
        <v>20</v>
      </c>
      <c r="B4" s="3" t="str">
        <f>IF($A4="","",INDEX('Contract Summary'!$B$4:$B$203,MATCH($A4,'Contract Summary'!$A$4:$A$203,0)))</f>
        <v>PacificSource</v>
      </c>
      <c r="C4" s="3">
        <f>IF($A4="","",INDEX('Contract Summary'!$C$4:$C$203,MATCH($A4,'Contract Summary'!$A$4:$A$203,0)))</f>
        <v>0</v>
      </c>
      <c r="D4" s="16"/>
      <c r="E4" s="16"/>
      <c r="F4" s="10"/>
      <c r="G4" s="10"/>
      <c r="H4" s="16"/>
      <c r="I4" s="10"/>
      <c r="J4" s="10"/>
    </row>
    <row r="5" spans="1:10">
      <c r="A5" s="10"/>
      <c r="B5" s="3" t="str">
        <f>IF($A5="","",INDEX('Contract Summary'!$B$4:$B$203,MATCH($A5,'Contract Summary'!$A$4:$A$203,0)))</f>
        <v/>
      </c>
      <c r="C5" s="3" t="str">
        <f>IF($A5="","",INDEX('Contract Summary'!$C$4:$C$203,MATCH($A5,'Contract Summary'!$A$4:$A$203,0)))</f>
        <v/>
      </c>
      <c r="D5" s="16"/>
      <c r="E5" s="16"/>
      <c r="F5" s="10"/>
      <c r="G5" s="10"/>
      <c r="H5" s="16"/>
      <c r="I5" s="10"/>
      <c r="J5" s="10"/>
    </row>
    <row r="6" spans="1:10">
      <c r="A6" s="10"/>
      <c r="B6" s="3" t="str">
        <f>IF($A6="","",INDEX('Contract Summary'!$B$4:$B$203,MATCH($A6,'Contract Summary'!$A$4:$A$203,0)))</f>
        <v/>
      </c>
      <c r="C6" s="3" t="str">
        <f>IF($A6="","",INDEX('Contract Summary'!$C$4:$C$203,MATCH($A6,'Contract Summary'!$A$4:$A$203,0)))</f>
        <v/>
      </c>
      <c r="D6" s="16"/>
      <c r="E6" s="16"/>
      <c r="F6" s="10"/>
      <c r="G6" s="10"/>
      <c r="H6" s="16"/>
      <c r="I6" s="10"/>
      <c r="J6" s="10"/>
    </row>
    <row r="7" spans="1:10">
      <c r="A7" s="10"/>
      <c r="B7" s="3" t="str">
        <f>IF($A7="","",INDEX('Contract Summary'!$B$4:$B$203,MATCH($A7,'Contract Summary'!$A$4:$A$203,0)))</f>
        <v/>
      </c>
      <c r="C7" s="3" t="str">
        <f>IF($A7="","",INDEX('Contract Summary'!$C$4:$C$203,MATCH($A7,'Contract Summary'!$A$4:$A$203,0)))</f>
        <v/>
      </c>
      <c r="D7" s="16"/>
      <c r="E7" s="16"/>
      <c r="F7" s="10"/>
      <c r="G7" s="10"/>
      <c r="H7" s="16"/>
      <c r="I7" s="10"/>
      <c r="J7" s="10"/>
    </row>
    <row r="8" spans="1:10">
      <c r="A8" s="10"/>
      <c r="B8" s="3" t="str">
        <f>IF($A8="","",INDEX('Contract Summary'!$B$4:$B$203,MATCH($A8,'Contract Summary'!$A$4:$A$203,0)))</f>
        <v/>
      </c>
      <c r="C8" s="3" t="str">
        <f>IF($A8="","",INDEX('Contract Summary'!$C$4:$C$203,MATCH($A8,'Contract Summary'!$A$4:$A$203,0)))</f>
        <v/>
      </c>
      <c r="D8" s="16"/>
      <c r="E8" s="16"/>
      <c r="F8" s="10"/>
      <c r="G8" s="10"/>
      <c r="H8" s="16"/>
      <c r="I8" s="10"/>
      <c r="J8" s="10"/>
    </row>
    <row r="9" spans="1:10">
      <c r="A9" s="10"/>
      <c r="B9" s="3" t="str">
        <f>IF($A9="","",INDEX('Contract Summary'!$B$4:$B$203,MATCH($A9,'Contract Summary'!$A$4:$A$203,0)))</f>
        <v/>
      </c>
      <c r="C9" s="3" t="str">
        <f>IF($A9="","",INDEX('Contract Summary'!$C$4:$C$203,MATCH($A9,'Contract Summary'!$A$4:$A$203,0)))</f>
        <v/>
      </c>
      <c r="D9" s="16"/>
      <c r="E9" s="16"/>
      <c r="F9" s="10"/>
      <c r="G9" s="10"/>
      <c r="H9" s="16"/>
      <c r="I9" s="10"/>
      <c r="J9" s="10"/>
    </row>
    <row r="10" spans="1:10">
      <c r="A10" s="10"/>
      <c r="B10" s="3" t="str">
        <f>IF($A10="","",INDEX('Contract Summary'!$B$4:$B$203,MATCH($A10,'Contract Summary'!$A$4:$A$203,0)))</f>
        <v/>
      </c>
      <c r="C10" s="3" t="str">
        <f>IF($A10="","",INDEX('Contract Summary'!$C$4:$C$203,MATCH($A10,'Contract Summary'!$A$4:$A$203,0)))</f>
        <v/>
      </c>
      <c r="D10" s="16"/>
      <c r="E10" s="16"/>
      <c r="F10" s="10"/>
      <c r="G10" s="10"/>
      <c r="H10" s="16"/>
      <c r="I10" s="10"/>
      <c r="J10" s="10"/>
    </row>
    <row r="11" spans="1:10">
      <c r="A11" s="10"/>
      <c r="B11" s="3" t="str">
        <f>IF($A11="","",INDEX('Contract Summary'!$B$4:$B$203,MATCH($A11,'Contract Summary'!$A$4:$A$203,0)))</f>
        <v/>
      </c>
      <c r="C11" s="3" t="str">
        <f>IF($A11="","",INDEX('Contract Summary'!$C$4:$C$203,MATCH($A11,'Contract Summary'!$A$4:$A$203,0)))</f>
        <v/>
      </c>
      <c r="D11" s="16"/>
      <c r="E11" s="16"/>
      <c r="F11" s="10"/>
      <c r="G11" s="10"/>
      <c r="H11" s="16"/>
      <c r="I11" s="10"/>
      <c r="J11" s="10"/>
    </row>
    <row r="12" spans="1:10">
      <c r="A12" s="10"/>
      <c r="B12" s="3" t="str">
        <f>IF($A12="","",INDEX('Contract Summary'!$B$4:$B$203,MATCH($A12,'Contract Summary'!$A$4:$A$203,0)))</f>
        <v/>
      </c>
      <c r="C12" s="3" t="str">
        <f>IF($A12="","",INDEX('Contract Summary'!$C$4:$C$203,MATCH($A12,'Contract Summary'!$A$4:$A$203,0)))</f>
        <v/>
      </c>
      <c r="D12" s="16"/>
      <c r="E12" s="16"/>
      <c r="F12" s="10"/>
      <c r="G12" s="10"/>
      <c r="H12" s="16"/>
      <c r="I12" s="10"/>
      <c r="J12" s="10"/>
    </row>
    <row r="13" spans="1:10">
      <c r="A13" s="10"/>
      <c r="B13" s="3" t="str">
        <f>IF($A13="","",INDEX('Contract Summary'!$B$4:$B$203,MATCH($A13,'Contract Summary'!$A$4:$A$203,0)))</f>
        <v/>
      </c>
      <c r="C13" s="3" t="str">
        <f>IF($A13="","",INDEX('Contract Summary'!$C$4:$C$203,MATCH($A13,'Contract Summary'!$A$4:$A$203,0)))</f>
        <v/>
      </c>
      <c r="D13" s="16"/>
      <c r="E13" s="16"/>
      <c r="F13" s="10"/>
      <c r="G13" s="10"/>
      <c r="H13" s="16"/>
      <c r="I13" s="10"/>
      <c r="J13" s="10"/>
    </row>
    <row r="14" spans="1:10">
      <c r="A14" s="10"/>
      <c r="B14" s="3" t="str">
        <f>IF($A14="","",INDEX('Contract Summary'!$B$4:$B$203,MATCH($A14,'Contract Summary'!$A$4:$A$203,0)))</f>
        <v/>
      </c>
      <c r="C14" s="3" t="str">
        <f>IF($A14="","",INDEX('Contract Summary'!$C$4:$C$203,MATCH($A14,'Contract Summary'!$A$4:$A$203,0)))</f>
        <v/>
      </c>
      <c r="D14" s="16"/>
      <c r="E14" s="16"/>
      <c r="F14" s="10"/>
      <c r="G14" s="10"/>
      <c r="H14" s="16"/>
      <c r="I14" s="10"/>
      <c r="J14" s="10"/>
    </row>
    <row r="15" spans="1:10">
      <c r="A15" s="10"/>
      <c r="B15" s="3" t="str">
        <f>IF($A15="","",INDEX('Contract Summary'!$B$4:$B$203,MATCH($A15,'Contract Summary'!$A$4:$A$203,0)))</f>
        <v/>
      </c>
      <c r="C15" s="3" t="str">
        <f>IF($A15="","",INDEX('Contract Summary'!$C$4:$C$203,MATCH($A15,'Contract Summary'!$A$4:$A$203,0)))</f>
        <v/>
      </c>
      <c r="D15" s="16"/>
      <c r="E15" s="16"/>
      <c r="F15" s="10"/>
      <c r="G15" s="10"/>
      <c r="H15" s="16"/>
      <c r="I15" s="10"/>
      <c r="J15" s="10"/>
    </row>
    <row r="16" spans="1:10">
      <c r="A16" s="10"/>
      <c r="B16" s="3" t="str">
        <f>IF($A16="","",INDEX('Contract Summary'!$B$4:$B$203,MATCH($A16,'Contract Summary'!$A$4:$A$203,0)))</f>
        <v/>
      </c>
      <c r="C16" s="3" t="str">
        <f>IF($A16="","",INDEX('Contract Summary'!$C$4:$C$203,MATCH($A16,'Contract Summary'!$A$4:$A$203,0)))</f>
        <v/>
      </c>
      <c r="D16" s="16"/>
      <c r="E16" s="16"/>
      <c r="F16" s="10"/>
      <c r="G16" s="10"/>
      <c r="H16" s="16"/>
      <c r="I16" s="10"/>
      <c r="J16" s="10"/>
    </row>
    <row r="17" spans="1:10">
      <c r="A17" s="10"/>
      <c r="B17" s="3" t="str">
        <f>IF($A17="","",INDEX('Contract Summary'!$B$4:$B$203,MATCH($A17,'Contract Summary'!$A$4:$A$203,0)))</f>
        <v/>
      </c>
      <c r="C17" s="3" t="str">
        <f>IF($A17="","",INDEX('Contract Summary'!$C$4:$C$203,MATCH($A17,'Contract Summary'!$A$4:$A$203,0)))</f>
        <v/>
      </c>
      <c r="D17" s="16"/>
      <c r="E17" s="16"/>
      <c r="F17" s="10"/>
      <c r="G17" s="10"/>
      <c r="H17" s="16"/>
      <c r="I17" s="10"/>
      <c r="J17" s="10"/>
    </row>
    <row r="18" spans="1:10">
      <c r="A18" s="10"/>
      <c r="B18" s="3" t="str">
        <f>IF($A18="","",INDEX('Contract Summary'!$B$4:$B$203,MATCH($A18,'Contract Summary'!$A$4:$A$203,0)))</f>
        <v/>
      </c>
      <c r="C18" s="3" t="str">
        <f>IF($A18="","",INDEX('Contract Summary'!$C$4:$C$203,MATCH($A18,'Contract Summary'!$A$4:$A$203,0)))</f>
        <v/>
      </c>
      <c r="D18" s="16"/>
      <c r="E18" s="16"/>
      <c r="F18" s="10"/>
      <c r="G18" s="10"/>
      <c r="H18" s="16"/>
      <c r="I18" s="10"/>
      <c r="J18" s="10"/>
    </row>
    <row r="19" spans="1:10">
      <c r="A19" s="10"/>
      <c r="B19" s="3" t="str">
        <f>IF($A19="","",INDEX('Contract Summary'!$B$4:$B$203,MATCH($A19,'Contract Summary'!$A$4:$A$203,0)))</f>
        <v/>
      </c>
      <c r="C19" s="3" t="str">
        <f>IF($A19="","",INDEX('Contract Summary'!$C$4:$C$203,MATCH($A19,'Contract Summary'!$A$4:$A$203,0)))</f>
        <v/>
      </c>
      <c r="D19" s="16"/>
      <c r="E19" s="16"/>
      <c r="F19" s="10"/>
      <c r="G19" s="10"/>
      <c r="H19" s="16"/>
      <c r="I19" s="10"/>
      <c r="J19" s="10"/>
    </row>
    <row r="20" spans="1:10">
      <c r="A20" s="10"/>
      <c r="B20" s="3" t="str">
        <f>IF($A20="","",INDEX('Contract Summary'!$B$4:$B$203,MATCH($A20,'Contract Summary'!$A$4:$A$203,0)))</f>
        <v/>
      </c>
      <c r="C20" s="3" t="str">
        <f>IF($A20="","",INDEX('Contract Summary'!$C$4:$C$203,MATCH($A20,'Contract Summary'!$A$4:$A$203,0)))</f>
        <v/>
      </c>
      <c r="D20" s="16"/>
      <c r="E20" s="16"/>
      <c r="F20" s="10"/>
      <c r="G20" s="10"/>
      <c r="H20" s="16"/>
      <c r="I20" s="10"/>
      <c r="J20" s="10"/>
    </row>
    <row r="21" spans="1:10">
      <c r="A21" s="10"/>
      <c r="B21" s="3" t="str">
        <f>IF($A21="","",INDEX('Contract Summary'!$B$4:$B$203,MATCH($A21,'Contract Summary'!$A$4:$A$203,0)))</f>
        <v/>
      </c>
      <c r="C21" s="3" t="str">
        <f>IF($A21="","",INDEX('Contract Summary'!$C$4:$C$203,MATCH($A21,'Contract Summary'!$A$4:$A$203,0)))</f>
        <v/>
      </c>
      <c r="D21" s="16"/>
      <c r="E21" s="16"/>
      <c r="F21" s="10"/>
      <c r="G21" s="10"/>
      <c r="H21" s="16"/>
      <c r="I21" s="10"/>
      <c r="J21" s="10"/>
    </row>
    <row r="22" spans="1:10">
      <c r="A22" s="10"/>
      <c r="B22" s="3" t="str">
        <f>IF($A22="","",INDEX('Contract Summary'!$B$4:$B$203,MATCH($A22,'Contract Summary'!$A$4:$A$203,0)))</f>
        <v/>
      </c>
      <c r="C22" s="3" t="str">
        <f>IF($A22="","",INDEX('Contract Summary'!$C$4:$C$203,MATCH($A22,'Contract Summary'!$A$4:$A$203,0)))</f>
        <v/>
      </c>
      <c r="D22" s="16"/>
      <c r="E22" s="16"/>
      <c r="F22" s="10"/>
      <c r="G22" s="10"/>
      <c r="H22" s="16"/>
      <c r="I22" s="10"/>
      <c r="J22" s="10"/>
    </row>
    <row r="23" spans="1:10">
      <c r="A23" s="10"/>
      <c r="B23" s="3" t="str">
        <f>IF($A23="","",INDEX('Contract Summary'!$B$4:$B$203,MATCH($A23,'Contract Summary'!$A$4:$A$203,0)))</f>
        <v/>
      </c>
      <c r="C23" s="3" t="str">
        <f>IF($A23="","",INDEX('Contract Summary'!$C$4:$C$203,MATCH($A23,'Contract Summary'!$A$4:$A$203,0)))</f>
        <v/>
      </c>
      <c r="D23" s="16"/>
      <c r="E23" s="16"/>
      <c r="F23" s="10"/>
      <c r="G23" s="10"/>
      <c r="H23" s="16"/>
      <c r="I23" s="10"/>
      <c r="J23" s="10"/>
    </row>
    <row r="24" spans="1:10">
      <c r="A24" s="10"/>
      <c r="B24" s="3" t="str">
        <f>IF($A24="","",INDEX('Contract Summary'!$B$4:$B$203,MATCH($A24,'Contract Summary'!$A$4:$A$203,0)))</f>
        <v/>
      </c>
      <c r="C24" s="3" t="str">
        <f>IF($A24="","",INDEX('Contract Summary'!$C$4:$C$203,MATCH($A24,'Contract Summary'!$A$4:$A$203,0)))</f>
        <v/>
      </c>
      <c r="D24" s="16"/>
      <c r="E24" s="16"/>
      <c r="F24" s="10"/>
      <c r="G24" s="10"/>
      <c r="H24" s="16"/>
      <c r="I24" s="10"/>
      <c r="J24" s="10"/>
    </row>
    <row r="25" spans="1:10">
      <c r="A25" s="10"/>
      <c r="B25" s="3" t="str">
        <f>IF($A25="","",INDEX('Contract Summary'!$B$4:$B$203,MATCH($A25,'Contract Summary'!$A$4:$A$203,0)))</f>
        <v/>
      </c>
      <c r="C25" s="3" t="str">
        <f>IF($A25="","",INDEX('Contract Summary'!$C$4:$C$203,MATCH($A25,'Contract Summary'!$A$4:$A$203,0)))</f>
        <v/>
      </c>
      <c r="D25" s="16"/>
      <c r="E25" s="16"/>
      <c r="F25" s="10"/>
      <c r="G25" s="10"/>
      <c r="H25" s="16"/>
      <c r="I25" s="10"/>
      <c r="J25" s="10"/>
    </row>
    <row r="26" spans="1:10">
      <c r="A26" s="10"/>
      <c r="B26" s="3" t="str">
        <f>IF($A26="","",INDEX('Contract Summary'!$B$4:$B$203,MATCH($A26,'Contract Summary'!$A$4:$A$203,0)))</f>
        <v/>
      </c>
      <c r="C26" s="3" t="str">
        <f>IF($A26="","",INDEX('Contract Summary'!$C$4:$C$203,MATCH($A26,'Contract Summary'!$A$4:$A$203,0)))</f>
        <v/>
      </c>
      <c r="D26" s="16"/>
      <c r="E26" s="16"/>
      <c r="F26" s="10"/>
      <c r="G26" s="10"/>
      <c r="H26" s="16"/>
      <c r="I26" s="10"/>
      <c r="J26" s="10"/>
    </row>
    <row r="27" spans="1:10">
      <c r="A27" s="10"/>
      <c r="B27" s="3" t="str">
        <f>IF($A27="","",INDEX('Contract Summary'!$B$4:$B$203,MATCH($A27,'Contract Summary'!$A$4:$A$203,0)))</f>
        <v/>
      </c>
      <c r="C27" s="3" t="str">
        <f>IF($A27="","",INDEX('Contract Summary'!$C$4:$C$203,MATCH($A27,'Contract Summary'!$A$4:$A$203,0)))</f>
        <v/>
      </c>
      <c r="D27" s="16"/>
      <c r="E27" s="16"/>
      <c r="F27" s="10"/>
      <c r="G27" s="10"/>
      <c r="H27" s="16"/>
      <c r="I27" s="10"/>
      <c r="J27" s="10"/>
    </row>
    <row r="28" spans="1:10">
      <c r="A28" s="10"/>
      <c r="B28" s="3" t="str">
        <f>IF($A28="","",INDEX('Contract Summary'!$B$4:$B$203,MATCH($A28,'Contract Summary'!$A$4:$A$203,0)))</f>
        <v/>
      </c>
      <c r="C28" s="3" t="str">
        <f>IF($A28="","",INDEX('Contract Summary'!$C$4:$C$203,MATCH($A28,'Contract Summary'!$A$4:$A$203,0)))</f>
        <v/>
      </c>
      <c r="D28" s="16"/>
      <c r="E28" s="16"/>
      <c r="F28" s="10"/>
      <c r="G28" s="10"/>
      <c r="H28" s="16"/>
      <c r="I28" s="10"/>
      <c r="J28" s="10"/>
    </row>
    <row r="29" spans="1:10">
      <c r="A29" s="10"/>
      <c r="B29" s="3" t="str">
        <f>IF($A29="","",INDEX('Contract Summary'!$B$4:$B$203,MATCH($A29,'Contract Summary'!$A$4:$A$203,0)))</f>
        <v/>
      </c>
      <c r="C29" s="3" t="str">
        <f>IF($A29="","",INDEX('Contract Summary'!$C$4:$C$203,MATCH($A29,'Contract Summary'!$A$4:$A$203,0)))</f>
        <v/>
      </c>
      <c r="D29" s="16"/>
      <c r="E29" s="16"/>
      <c r="F29" s="10"/>
      <c r="G29" s="10"/>
      <c r="H29" s="16"/>
      <c r="I29" s="10"/>
      <c r="J29" s="10"/>
    </row>
    <row r="30" spans="1:10">
      <c r="A30" s="10"/>
      <c r="B30" s="3" t="str">
        <f>IF($A30="","",INDEX('Contract Summary'!$B$4:$B$203,MATCH($A30,'Contract Summary'!$A$4:$A$203,0)))</f>
        <v/>
      </c>
      <c r="C30" s="3" t="str">
        <f>IF($A30="","",INDEX('Contract Summary'!$C$4:$C$203,MATCH($A30,'Contract Summary'!$A$4:$A$203,0)))</f>
        <v/>
      </c>
      <c r="D30" s="16"/>
      <c r="E30" s="16"/>
      <c r="F30" s="10"/>
      <c r="G30" s="10"/>
      <c r="H30" s="16"/>
      <c r="I30" s="10"/>
      <c r="J30" s="10"/>
    </row>
    <row r="31" spans="1:10">
      <c r="A31" s="10"/>
      <c r="B31" s="3" t="str">
        <f>IF($A31="","",INDEX('Contract Summary'!$B$4:$B$203,MATCH($A31,'Contract Summary'!$A$4:$A$203,0)))</f>
        <v/>
      </c>
      <c r="C31" s="3" t="str">
        <f>IF($A31="","",INDEX('Contract Summary'!$C$4:$C$203,MATCH($A31,'Contract Summary'!$A$4:$A$203,0)))</f>
        <v/>
      </c>
      <c r="D31" s="16"/>
      <c r="E31" s="16"/>
      <c r="F31" s="10"/>
      <c r="G31" s="10"/>
      <c r="H31" s="16"/>
      <c r="I31" s="10"/>
      <c r="J31" s="10"/>
    </row>
    <row r="32" spans="1:10">
      <c r="A32" s="10"/>
      <c r="B32" s="3" t="str">
        <f>IF($A32="","",INDEX('Contract Summary'!$B$4:$B$203,MATCH($A32,'Contract Summary'!$A$4:$A$203,0)))</f>
        <v/>
      </c>
      <c r="C32" s="3" t="str">
        <f>IF($A32="","",INDEX('Contract Summary'!$C$4:$C$203,MATCH($A32,'Contract Summary'!$A$4:$A$203,0)))</f>
        <v/>
      </c>
      <c r="D32" s="16"/>
      <c r="E32" s="16"/>
      <c r="F32" s="10"/>
      <c r="G32" s="10"/>
      <c r="H32" s="16"/>
      <c r="I32" s="10"/>
      <c r="J32" s="10"/>
    </row>
    <row r="33" spans="1:10">
      <c r="A33" s="10"/>
      <c r="B33" s="3" t="str">
        <f>IF($A33="","",INDEX('Contract Summary'!$B$4:$B$203,MATCH($A33,'Contract Summary'!$A$4:$A$203,0)))</f>
        <v/>
      </c>
      <c r="C33" s="3" t="str">
        <f>IF($A33="","",INDEX('Contract Summary'!$C$4:$C$203,MATCH($A33,'Contract Summary'!$A$4:$A$203,0)))</f>
        <v/>
      </c>
      <c r="D33" s="16"/>
      <c r="E33" s="16"/>
      <c r="F33" s="10"/>
      <c r="G33" s="10"/>
      <c r="H33" s="16"/>
      <c r="I33" s="10"/>
      <c r="J33" s="10"/>
    </row>
    <row r="34" spans="1:10">
      <c r="A34" s="10"/>
      <c r="B34" s="3" t="str">
        <f>IF($A34="","",INDEX('Contract Summary'!$B$4:$B$203,MATCH($A34,'Contract Summary'!$A$4:$A$203,0)))</f>
        <v/>
      </c>
      <c r="C34" s="3" t="str">
        <f>IF($A34="","",INDEX('Contract Summary'!$C$4:$C$203,MATCH($A34,'Contract Summary'!$A$4:$A$203,0)))</f>
        <v/>
      </c>
      <c r="D34" s="16"/>
      <c r="E34" s="16"/>
      <c r="F34" s="10"/>
      <c r="G34" s="10"/>
      <c r="H34" s="16"/>
      <c r="I34" s="10"/>
      <c r="J34" s="10"/>
    </row>
    <row r="35" spans="1:10">
      <c r="A35" s="10"/>
      <c r="B35" s="3" t="str">
        <f>IF($A35="","",INDEX('Contract Summary'!$B$4:$B$203,MATCH($A35,'Contract Summary'!$A$4:$A$203,0)))</f>
        <v/>
      </c>
      <c r="C35" s="3" t="str">
        <f>IF($A35="","",INDEX('Contract Summary'!$C$4:$C$203,MATCH($A35,'Contract Summary'!$A$4:$A$203,0)))</f>
        <v/>
      </c>
      <c r="D35" s="16"/>
      <c r="E35" s="16"/>
      <c r="F35" s="10"/>
      <c r="G35" s="10"/>
      <c r="H35" s="16"/>
      <c r="I35" s="10"/>
      <c r="J35" s="10"/>
    </row>
    <row r="36" spans="1:10">
      <c r="A36" s="10"/>
      <c r="B36" s="3" t="str">
        <f>IF($A36="","",INDEX('Contract Summary'!$B$4:$B$203,MATCH($A36,'Contract Summary'!$A$4:$A$203,0)))</f>
        <v/>
      </c>
      <c r="C36" s="3" t="str">
        <f>IF($A36="","",INDEX('Contract Summary'!$C$4:$C$203,MATCH($A36,'Contract Summary'!$A$4:$A$203,0)))</f>
        <v/>
      </c>
      <c r="D36" s="16"/>
      <c r="E36" s="16"/>
      <c r="F36" s="10"/>
      <c r="G36" s="10"/>
      <c r="H36" s="16"/>
      <c r="I36" s="10"/>
      <c r="J36" s="10"/>
    </row>
    <row r="37" spans="1:10">
      <c r="A37" s="10"/>
      <c r="B37" s="3" t="str">
        <f>IF($A37="","",INDEX('Contract Summary'!$B$4:$B$203,MATCH($A37,'Contract Summary'!$A$4:$A$203,0)))</f>
        <v/>
      </c>
      <c r="C37" s="3" t="str">
        <f>IF($A37="","",INDEX('Contract Summary'!$C$4:$C$203,MATCH($A37,'Contract Summary'!$A$4:$A$203,0)))</f>
        <v/>
      </c>
      <c r="D37" s="16"/>
      <c r="E37" s="16"/>
      <c r="F37" s="10"/>
      <c r="G37" s="10"/>
      <c r="H37" s="16"/>
      <c r="I37" s="10"/>
      <c r="J37" s="10"/>
    </row>
    <row r="38" spans="1:10">
      <c r="A38" s="10"/>
      <c r="B38" s="3" t="str">
        <f>IF($A38="","",INDEX('Contract Summary'!$B$4:$B$203,MATCH($A38,'Contract Summary'!$A$4:$A$203,0)))</f>
        <v/>
      </c>
      <c r="C38" s="3" t="str">
        <f>IF($A38="","",INDEX('Contract Summary'!$C$4:$C$203,MATCH($A38,'Contract Summary'!$A$4:$A$203,0)))</f>
        <v/>
      </c>
      <c r="D38" s="16"/>
      <c r="E38" s="16"/>
      <c r="F38" s="10"/>
      <c r="G38" s="10"/>
      <c r="H38" s="16"/>
      <c r="I38" s="10"/>
      <c r="J38" s="10"/>
    </row>
    <row r="39" spans="1:10">
      <c r="A39" s="10"/>
      <c r="B39" s="3" t="str">
        <f>IF($A39="","",INDEX('Contract Summary'!$B$4:$B$203,MATCH($A39,'Contract Summary'!$A$4:$A$203,0)))</f>
        <v/>
      </c>
      <c r="C39" s="3" t="str">
        <f>IF($A39="","",INDEX('Contract Summary'!$C$4:$C$203,MATCH($A39,'Contract Summary'!$A$4:$A$203,0)))</f>
        <v/>
      </c>
      <c r="D39" s="16"/>
      <c r="E39" s="16"/>
      <c r="F39" s="10"/>
      <c r="G39" s="10"/>
      <c r="H39" s="16"/>
      <c r="I39" s="10"/>
      <c r="J39" s="10"/>
    </row>
    <row r="40" spans="1:10">
      <c r="A40" s="10"/>
      <c r="B40" s="3" t="str">
        <f>IF($A40="","",INDEX('Contract Summary'!$B$4:$B$203,MATCH($A40,'Contract Summary'!$A$4:$A$203,0)))</f>
        <v/>
      </c>
      <c r="C40" s="3" t="str">
        <f>IF($A40="","",INDEX('Contract Summary'!$C$4:$C$203,MATCH($A40,'Contract Summary'!$A$4:$A$203,0)))</f>
        <v/>
      </c>
      <c r="D40" s="16"/>
      <c r="E40" s="16"/>
      <c r="F40" s="10"/>
      <c r="G40" s="10"/>
      <c r="H40" s="16"/>
      <c r="I40" s="10"/>
      <c r="J40" s="10"/>
    </row>
    <row r="41" spans="1:10">
      <c r="A41" s="10"/>
      <c r="B41" s="3" t="str">
        <f>IF($A41="","",INDEX('Contract Summary'!$B$4:$B$203,MATCH($A41,'Contract Summary'!$A$4:$A$203,0)))</f>
        <v/>
      </c>
      <c r="C41" s="3" t="str">
        <f>IF($A41="","",INDEX('Contract Summary'!$C$4:$C$203,MATCH($A41,'Contract Summary'!$A$4:$A$203,0)))</f>
        <v/>
      </c>
      <c r="D41" s="16"/>
      <c r="E41" s="16"/>
      <c r="F41" s="10"/>
      <c r="G41" s="10"/>
      <c r="H41" s="16"/>
      <c r="I41" s="10"/>
      <c r="J41" s="10"/>
    </row>
    <row r="42" spans="1:10">
      <c r="A42" s="10"/>
      <c r="B42" s="3" t="str">
        <f>IF($A42="","",INDEX('Contract Summary'!$B$4:$B$203,MATCH($A42,'Contract Summary'!$A$4:$A$203,0)))</f>
        <v/>
      </c>
      <c r="C42" s="3" t="str">
        <f>IF($A42="","",INDEX('Contract Summary'!$C$4:$C$203,MATCH($A42,'Contract Summary'!$A$4:$A$203,0)))</f>
        <v/>
      </c>
      <c r="D42" s="16"/>
      <c r="E42" s="16"/>
      <c r="F42" s="10"/>
      <c r="G42" s="10"/>
      <c r="H42" s="16"/>
      <c r="I42" s="10"/>
      <c r="J42" s="10"/>
    </row>
    <row r="43" spans="1:10">
      <c r="A43" s="10"/>
      <c r="B43" s="3" t="str">
        <f>IF($A43="","",INDEX('Contract Summary'!$B$4:$B$203,MATCH($A43,'Contract Summary'!$A$4:$A$203,0)))</f>
        <v/>
      </c>
      <c r="C43" s="3" t="str">
        <f>IF($A43="","",INDEX('Contract Summary'!$C$4:$C$203,MATCH($A43,'Contract Summary'!$A$4:$A$203,0)))</f>
        <v/>
      </c>
      <c r="D43" s="16"/>
      <c r="E43" s="16"/>
      <c r="F43" s="10"/>
      <c r="G43" s="10"/>
      <c r="H43" s="16"/>
      <c r="I43" s="10"/>
      <c r="J43" s="10"/>
    </row>
    <row r="44" spans="1:10">
      <c r="A44" s="10"/>
      <c r="B44" s="3" t="str">
        <f>IF($A44="","",INDEX('Contract Summary'!$B$4:$B$203,MATCH($A44,'Contract Summary'!$A$4:$A$203,0)))</f>
        <v/>
      </c>
      <c r="C44" s="3" t="str">
        <f>IF($A44="","",INDEX('Contract Summary'!$C$4:$C$203,MATCH($A44,'Contract Summary'!$A$4:$A$203,0)))</f>
        <v/>
      </c>
      <c r="D44" s="16"/>
      <c r="E44" s="16"/>
      <c r="F44" s="10"/>
      <c r="G44" s="10"/>
      <c r="H44" s="16"/>
      <c r="I44" s="10"/>
      <c r="J44" s="10"/>
    </row>
    <row r="45" spans="1:10">
      <c r="A45" s="10"/>
      <c r="B45" s="3" t="str">
        <f>IF($A45="","",INDEX('Contract Summary'!$B$4:$B$203,MATCH($A45,'Contract Summary'!$A$4:$A$203,0)))</f>
        <v/>
      </c>
      <c r="C45" s="3" t="str">
        <f>IF($A45="","",INDEX('Contract Summary'!$C$4:$C$203,MATCH($A45,'Contract Summary'!$A$4:$A$203,0)))</f>
        <v/>
      </c>
      <c r="D45" s="16"/>
      <c r="E45" s="16"/>
      <c r="F45" s="10"/>
      <c r="G45" s="10"/>
      <c r="H45" s="16"/>
      <c r="I45" s="10"/>
      <c r="J45" s="10"/>
    </row>
    <row r="46" spans="1:10">
      <c r="A46" s="10"/>
      <c r="B46" s="3" t="str">
        <f>IF($A46="","",INDEX('Contract Summary'!$B$4:$B$203,MATCH($A46,'Contract Summary'!$A$4:$A$203,0)))</f>
        <v/>
      </c>
      <c r="C46" s="3" t="str">
        <f>IF($A46="","",INDEX('Contract Summary'!$C$4:$C$203,MATCH($A46,'Contract Summary'!$A$4:$A$203,0)))</f>
        <v/>
      </c>
      <c r="D46" s="16"/>
      <c r="E46" s="16"/>
      <c r="F46" s="10"/>
      <c r="G46" s="10"/>
      <c r="H46" s="16"/>
      <c r="I46" s="10"/>
      <c r="J46" s="10"/>
    </row>
    <row r="47" spans="1:10">
      <c r="A47" s="10"/>
      <c r="B47" s="3" t="str">
        <f>IF($A47="","",INDEX('Contract Summary'!$B$4:$B$203,MATCH($A47,'Contract Summary'!$A$4:$A$203,0)))</f>
        <v/>
      </c>
      <c r="C47" s="3" t="str">
        <f>IF($A47="","",INDEX('Contract Summary'!$C$4:$C$203,MATCH($A47,'Contract Summary'!$A$4:$A$203,0)))</f>
        <v/>
      </c>
      <c r="D47" s="16"/>
      <c r="E47" s="16"/>
      <c r="F47" s="10"/>
      <c r="G47" s="10"/>
      <c r="H47" s="16"/>
      <c r="I47" s="10"/>
      <c r="J47" s="10"/>
    </row>
    <row r="48" spans="1:10">
      <c r="A48" s="10"/>
      <c r="B48" s="3" t="str">
        <f>IF($A48="","",INDEX('Contract Summary'!$B$4:$B$203,MATCH($A48,'Contract Summary'!$A$4:$A$203,0)))</f>
        <v/>
      </c>
      <c r="C48" s="3" t="str">
        <f>IF($A48="","",INDEX('Contract Summary'!$C$4:$C$203,MATCH($A48,'Contract Summary'!$A$4:$A$203,0)))</f>
        <v/>
      </c>
      <c r="D48" s="16"/>
      <c r="E48" s="16"/>
      <c r="F48" s="10"/>
      <c r="G48" s="10"/>
      <c r="H48" s="16"/>
      <c r="I48" s="10"/>
      <c r="J48" s="10"/>
    </row>
    <row r="49" spans="1:10">
      <c r="A49" s="10"/>
      <c r="B49" s="3" t="str">
        <f>IF($A49="","",INDEX('Contract Summary'!$B$4:$B$203,MATCH($A49,'Contract Summary'!$A$4:$A$203,0)))</f>
        <v/>
      </c>
      <c r="C49" s="3" t="str">
        <f>IF($A49="","",INDEX('Contract Summary'!$C$4:$C$203,MATCH($A49,'Contract Summary'!$A$4:$A$203,0)))</f>
        <v/>
      </c>
      <c r="D49" s="16"/>
      <c r="E49" s="16"/>
      <c r="F49" s="10"/>
      <c r="G49" s="10"/>
      <c r="H49" s="16"/>
      <c r="I49" s="10"/>
      <c r="J49" s="10"/>
    </row>
    <row r="50" spans="1:10">
      <c r="A50" s="10"/>
      <c r="B50" s="3" t="str">
        <f>IF($A50="","",INDEX('Contract Summary'!$B$4:$B$203,MATCH($A50,'Contract Summary'!$A$4:$A$203,0)))</f>
        <v/>
      </c>
      <c r="C50" s="3" t="str">
        <f>IF($A50="","",INDEX('Contract Summary'!$C$4:$C$203,MATCH($A50,'Contract Summary'!$A$4:$A$203,0)))</f>
        <v/>
      </c>
      <c r="D50" s="16"/>
      <c r="E50" s="16"/>
      <c r="F50" s="10"/>
      <c r="G50" s="10"/>
      <c r="H50" s="16"/>
      <c r="I50" s="10"/>
      <c r="J50" s="10"/>
    </row>
    <row r="51" spans="1:10">
      <c r="A51" s="10"/>
      <c r="B51" s="3" t="str">
        <f>IF($A51="","",INDEX('Contract Summary'!$B$4:$B$203,MATCH($A51,'Contract Summary'!$A$4:$A$203,0)))</f>
        <v/>
      </c>
      <c r="C51" s="3" t="str">
        <f>IF($A51="","",INDEX('Contract Summary'!$C$4:$C$203,MATCH($A51,'Contract Summary'!$A$4:$A$203,0)))</f>
        <v/>
      </c>
      <c r="D51" s="16"/>
      <c r="E51" s="16"/>
      <c r="F51" s="10"/>
      <c r="G51" s="10"/>
      <c r="H51" s="16"/>
      <c r="I51" s="10"/>
      <c r="J51" s="10"/>
    </row>
    <row r="52" spans="1:10">
      <c r="A52" s="10"/>
      <c r="B52" s="3" t="str">
        <f>IF($A52="","",INDEX('Contract Summary'!$B$4:$B$203,MATCH($A52,'Contract Summary'!$A$4:$A$203,0)))</f>
        <v/>
      </c>
      <c r="C52" s="3" t="str">
        <f>IF($A52="","",INDEX('Contract Summary'!$C$4:$C$203,MATCH($A52,'Contract Summary'!$A$4:$A$203,0)))</f>
        <v/>
      </c>
      <c r="D52" s="16"/>
      <c r="E52" s="16"/>
      <c r="F52" s="10"/>
      <c r="G52" s="10"/>
      <c r="H52" s="16"/>
      <c r="I52" s="10"/>
      <c r="J52" s="10"/>
    </row>
    <row r="53" spans="1:10">
      <c r="A53" s="10"/>
      <c r="B53" s="3" t="str">
        <f>IF($A53="","",INDEX('Contract Summary'!$B$4:$B$203,MATCH($A53,'Contract Summary'!$A$4:$A$203,0)))</f>
        <v/>
      </c>
      <c r="C53" s="3" t="str">
        <f>IF($A53="","",INDEX('Contract Summary'!$C$4:$C$203,MATCH($A53,'Contract Summary'!$A$4:$A$203,0)))</f>
        <v/>
      </c>
      <c r="D53" s="16"/>
      <c r="E53" s="16"/>
      <c r="F53" s="10"/>
      <c r="G53" s="10"/>
      <c r="H53" s="16"/>
      <c r="I53" s="10"/>
      <c r="J53" s="10"/>
    </row>
    <row r="54" spans="1:10">
      <c r="A54" s="10"/>
      <c r="B54" s="3" t="str">
        <f>IF($A54="","",INDEX('Contract Summary'!$B$4:$B$203,MATCH($A54,'Contract Summary'!$A$4:$A$203,0)))</f>
        <v/>
      </c>
      <c r="C54" s="3" t="str">
        <f>IF($A54="","",INDEX('Contract Summary'!$C$4:$C$203,MATCH($A54,'Contract Summary'!$A$4:$A$203,0)))</f>
        <v/>
      </c>
      <c r="D54" s="16"/>
      <c r="E54" s="16"/>
      <c r="F54" s="10"/>
      <c r="G54" s="10"/>
      <c r="H54" s="16"/>
      <c r="I54" s="10"/>
      <c r="J54" s="10"/>
    </row>
    <row r="55" spans="1:10">
      <c r="A55" s="10"/>
      <c r="B55" s="3" t="str">
        <f>IF($A55="","",INDEX('Contract Summary'!$B$4:$B$203,MATCH($A55,'Contract Summary'!$A$4:$A$203,0)))</f>
        <v/>
      </c>
      <c r="C55" s="3" t="str">
        <f>IF($A55="","",INDEX('Contract Summary'!$C$4:$C$203,MATCH($A55,'Contract Summary'!$A$4:$A$203,0)))</f>
        <v/>
      </c>
      <c r="D55" s="16"/>
      <c r="E55" s="16"/>
      <c r="F55" s="10"/>
      <c r="G55" s="10"/>
      <c r="H55" s="16"/>
      <c r="I55" s="10"/>
      <c r="J55" s="10"/>
    </row>
    <row r="56" spans="1:10">
      <c r="A56" s="10"/>
      <c r="B56" s="3" t="str">
        <f>IF($A56="","",INDEX('Contract Summary'!$B$4:$B$203,MATCH($A56,'Contract Summary'!$A$4:$A$203,0)))</f>
        <v/>
      </c>
      <c r="C56" s="3" t="str">
        <f>IF($A56="","",INDEX('Contract Summary'!$C$4:$C$203,MATCH($A56,'Contract Summary'!$A$4:$A$203,0)))</f>
        <v/>
      </c>
      <c r="D56" s="16"/>
      <c r="E56" s="16"/>
      <c r="F56" s="10"/>
      <c r="G56" s="10"/>
      <c r="H56" s="16"/>
      <c r="I56" s="10"/>
      <c r="J56" s="10"/>
    </row>
    <row r="57" spans="1:10">
      <c r="A57" s="10"/>
      <c r="B57" s="3" t="str">
        <f>IF($A57="","",INDEX('Contract Summary'!$B$4:$B$203,MATCH($A57,'Contract Summary'!$A$4:$A$203,0)))</f>
        <v/>
      </c>
      <c r="C57" s="3" t="str">
        <f>IF($A57="","",INDEX('Contract Summary'!$C$4:$C$203,MATCH($A57,'Contract Summary'!$A$4:$A$203,0)))</f>
        <v/>
      </c>
      <c r="D57" s="16"/>
      <c r="E57" s="16"/>
      <c r="F57" s="10"/>
      <c r="G57" s="10"/>
      <c r="H57" s="16"/>
      <c r="I57" s="10"/>
      <c r="J57" s="10"/>
    </row>
    <row r="58" spans="1:10">
      <c r="A58" s="10"/>
      <c r="B58" s="3" t="str">
        <f>IF($A58="","",INDEX('Contract Summary'!$B$4:$B$203,MATCH($A58,'Contract Summary'!$A$4:$A$203,0)))</f>
        <v/>
      </c>
      <c r="C58" s="3" t="str">
        <f>IF($A58="","",INDEX('Contract Summary'!$C$4:$C$203,MATCH($A58,'Contract Summary'!$A$4:$A$203,0)))</f>
        <v/>
      </c>
      <c r="D58" s="16"/>
      <c r="E58" s="16"/>
      <c r="F58" s="10"/>
      <c r="G58" s="10"/>
      <c r="H58" s="16"/>
      <c r="I58" s="10"/>
      <c r="J58" s="10"/>
    </row>
    <row r="59" spans="1:10">
      <c r="A59" s="10"/>
      <c r="B59" s="3" t="str">
        <f>IF($A59="","",INDEX('Contract Summary'!$B$4:$B$203,MATCH($A59,'Contract Summary'!$A$4:$A$203,0)))</f>
        <v/>
      </c>
      <c r="C59" s="3" t="str">
        <f>IF($A59="","",INDEX('Contract Summary'!$C$4:$C$203,MATCH($A59,'Contract Summary'!$A$4:$A$203,0)))</f>
        <v/>
      </c>
      <c r="D59" s="16"/>
      <c r="E59" s="16"/>
      <c r="F59" s="10"/>
      <c r="G59" s="10"/>
      <c r="H59" s="16"/>
      <c r="I59" s="10"/>
      <c r="J59" s="10"/>
    </row>
    <row r="60" spans="1:10">
      <c r="A60" s="10"/>
      <c r="B60" s="3" t="str">
        <f>IF($A60="","",INDEX('Contract Summary'!$B$4:$B$203,MATCH($A60,'Contract Summary'!$A$4:$A$203,0)))</f>
        <v/>
      </c>
      <c r="C60" s="3" t="str">
        <f>IF($A60="","",INDEX('Contract Summary'!$C$4:$C$203,MATCH($A60,'Contract Summary'!$A$4:$A$203,0)))</f>
        <v/>
      </c>
      <c r="D60" s="16"/>
      <c r="E60" s="16"/>
      <c r="F60" s="10"/>
      <c r="G60" s="10"/>
      <c r="H60" s="16"/>
      <c r="I60" s="10"/>
      <c r="J60" s="10"/>
    </row>
    <row r="61" spans="1:10">
      <c r="A61" s="10"/>
      <c r="B61" s="3" t="str">
        <f>IF($A61="","",INDEX('Contract Summary'!$B$4:$B$203,MATCH($A61,'Contract Summary'!$A$4:$A$203,0)))</f>
        <v/>
      </c>
      <c r="C61" s="3" t="str">
        <f>IF($A61="","",INDEX('Contract Summary'!$C$4:$C$203,MATCH($A61,'Contract Summary'!$A$4:$A$203,0)))</f>
        <v/>
      </c>
      <c r="D61" s="16"/>
      <c r="E61" s="16"/>
      <c r="F61" s="10"/>
      <c r="G61" s="10"/>
      <c r="H61" s="16"/>
      <c r="I61" s="10"/>
      <c r="J61" s="10"/>
    </row>
    <row r="62" spans="1:10">
      <c r="A62" s="10"/>
      <c r="B62" s="3" t="str">
        <f>IF($A62="","",INDEX('Contract Summary'!$B$4:$B$203,MATCH($A62,'Contract Summary'!$A$4:$A$203,0)))</f>
        <v/>
      </c>
      <c r="C62" s="3" t="str">
        <f>IF($A62="","",INDEX('Contract Summary'!$C$4:$C$203,MATCH($A62,'Contract Summary'!$A$4:$A$203,0)))</f>
        <v/>
      </c>
      <c r="D62" s="16"/>
      <c r="E62" s="16"/>
      <c r="F62" s="10"/>
      <c r="G62" s="10"/>
      <c r="H62" s="16"/>
      <c r="I62" s="10"/>
      <c r="J62" s="10"/>
    </row>
    <row r="63" spans="1:10">
      <c r="A63" s="10"/>
      <c r="B63" s="3" t="str">
        <f>IF($A63="","",INDEX('Contract Summary'!$B$4:$B$203,MATCH($A63,'Contract Summary'!$A$4:$A$203,0)))</f>
        <v/>
      </c>
      <c r="C63" s="3" t="str">
        <f>IF($A63="","",INDEX('Contract Summary'!$C$4:$C$203,MATCH($A63,'Contract Summary'!$A$4:$A$203,0)))</f>
        <v/>
      </c>
      <c r="D63" s="16"/>
      <c r="E63" s="16"/>
      <c r="F63" s="10"/>
      <c r="G63" s="10"/>
      <c r="H63" s="16"/>
      <c r="I63" s="10"/>
      <c r="J63" s="10"/>
    </row>
    <row r="64" spans="1:10">
      <c r="A64" s="10"/>
      <c r="B64" s="3" t="str">
        <f>IF($A64="","",INDEX('Contract Summary'!$B$4:$B$203,MATCH($A64,'Contract Summary'!$A$4:$A$203,0)))</f>
        <v/>
      </c>
      <c r="C64" s="3" t="str">
        <f>IF($A64="","",INDEX('Contract Summary'!$C$4:$C$203,MATCH($A64,'Contract Summary'!$A$4:$A$203,0)))</f>
        <v/>
      </c>
      <c r="D64" s="16"/>
      <c r="E64" s="16"/>
      <c r="F64" s="10"/>
      <c r="G64" s="10"/>
      <c r="H64" s="16"/>
      <c r="I64" s="10"/>
      <c r="J64" s="10"/>
    </row>
    <row r="65" spans="1:10">
      <c r="A65" s="10"/>
      <c r="B65" s="3" t="str">
        <f>IF($A65="","",INDEX('Contract Summary'!$B$4:$B$203,MATCH($A65,'Contract Summary'!$A$4:$A$203,0)))</f>
        <v/>
      </c>
      <c r="C65" s="3" t="str">
        <f>IF($A65="","",INDEX('Contract Summary'!$C$4:$C$203,MATCH($A65,'Contract Summary'!$A$4:$A$203,0)))</f>
        <v/>
      </c>
      <c r="D65" s="16"/>
      <c r="E65" s="16"/>
      <c r="F65" s="10"/>
      <c r="G65" s="10"/>
      <c r="H65" s="16"/>
      <c r="I65" s="10"/>
      <c r="J65" s="10"/>
    </row>
    <row r="66" spans="1:10">
      <c r="A66" s="10"/>
      <c r="B66" s="3" t="str">
        <f>IF($A66="","",INDEX('Contract Summary'!$B$4:$B$203,MATCH($A66,'Contract Summary'!$A$4:$A$203,0)))</f>
        <v/>
      </c>
      <c r="C66" s="3" t="str">
        <f>IF($A66="","",INDEX('Contract Summary'!$C$4:$C$203,MATCH($A66,'Contract Summary'!$A$4:$A$203,0)))</f>
        <v/>
      </c>
      <c r="D66" s="16"/>
      <c r="E66" s="16"/>
      <c r="F66" s="10"/>
      <c r="G66" s="10"/>
      <c r="H66" s="16"/>
      <c r="I66" s="10"/>
      <c r="J66" s="10"/>
    </row>
    <row r="67" spans="1:10">
      <c r="A67" s="10"/>
      <c r="B67" s="3" t="str">
        <f>IF($A67="","",INDEX('Contract Summary'!$B$4:$B$203,MATCH($A67,'Contract Summary'!$A$4:$A$203,0)))</f>
        <v/>
      </c>
      <c r="C67" s="3" t="str">
        <f>IF($A67="","",INDEX('Contract Summary'!$C$4:$C$203,MATCH($A67,'Contract Summary'!$A$4:$A$203,0)))</f>
        <v/>
      </c>
      <c r="D67" s="16"/>
      <c r="E67" s="16"/>
      <c r="F67" s="10"/>
      <c r="G67" s="10"/>
      <c r="H67" s="16"/>
      <c r="I67" s="10"/>
      <c r="J67" s="10"/>
    </row>
    <row r="68" spans="1:10">
      <c r="A68" s="10"/>
      <c r="B68" s="3" t="str">
        <f>IF($A68="","",INDEX('Contract Summary'!$B$4:$B$203,MATCH($A68,'Contract Summary'!$A$4:$A$203,0)))</f>
        <v/>
      </c>
      <c r="C68" s="3" t="str">
        <f>IF($A68="","",INDEX('Contract Summary'!$C$4:$C$203,MATCH($A68,'Contract Summary'!$A$4:$A$203,0)))</f>
        <v/>
      </c>
      <c r="D68" s="16"/>
      <c r="E68" s="16"/>
      <c r="F68" s="10"/>
      <c r="G68" s="10"/>
      <c r="H68" s="16"/>
      <c r="I68" s="10"/>
      <c r="J68" s="10"/>
    </row>
    <row r="69" spans="1:10">
      <c r="A69" s="10"/>
      <c r="B69" s="3" t="str">
        <f>IF($A69="","",INDEX('Contract Summary'!$B$4:$B$203,MATCH($A69,'Contract Summary'!$A$4:$A$203,0)))</f>
        <v/>
      </c>
      <c r="C69" s="3" t="str">
        <f>IF($A69="","",INDEX('Contract Summary'!$C$4:$C$203,MATCH($A69,'Contract Summary'!$A$4:$A$203,0)))</f>
        <v/>
      </c>
      <c r="D69" s="16"/>
      <c r="E69" s="16"/>
      <c r="F69" s="10"/>
      <c r="G69" s="10"/>
      <c r="H69" s="16"/>
      <c r="I69" s="10"/>
      <c r="J69" s="10"/>
    </row>
    <row r="70" spans="1:10">
      <c r="A70" s="10"/>
      <c r="B70" s="3" t="str">
        <f>IF($A70="","",INDEX('Contract Summary'!$B$4:$B$203,MATCH($A70,'Contract Summary'!$A$4:$A$203,0)))</f>
        <v/>
      </c>
      <c r="C70" s="3" t="str">
        <f>IF($A70="","",INDEX('Contract Summary'!$C$4:$C$203,MATCH($A70,'Contract Summary'!$A$4:$A$203,0)))</f>
        <v/>
      </c>
      <c r="D70" s="16"/>
      <c r="E70" s="16"/>
      <c r="F70" s="10"/>
      <c r="G70" s="10"/>
      <c r="H70" s="16"/>
      <c r="I70" s="10"/>
      <c r="J70" s="10"/>
    </row>
    <row r="71" spans="1:10">
      <c r="A71" s="10"/>
      <c r="B71" s="3" t="str">
        <f>IF($A71="","",INDEX('Contract Summary'!$B$4:$B$203,MATCH($A71,'Contract Summary'!$A$4:$A$203,0)))</f>
        <v/>
      </c>
      <c r="C71" s="3" t="str">
        <f>IF($A71="","",INDEX('Contract Summary'!$C$4:$C$203,MATCH($A71,'Contract Summary'!$A$4:$A$203,0)))</f>
        <v/>
      </c>
      <c r="D71" s="16"/>
      <c r="E71" s="16"/>
      <c r="F71" s="10"/>
      <c r="G71" s="10"/>
      <c r="H71" s="16"/>
      <c r="I71" s="10"/>
      <c r="J71" s="10"/>
    </row>
    <row r="72" spans="1:10">
      <c r="A72" s="10"/>
      <c r="B72" s="3" t="str">
        <f>IF($A72="","",INDEX('Contract Summary'!$B$4:$B$203,MATCH($A72,'Contract Summary'!$A$4:$A$203,0)))</f>
        <v/>
      </c>
      <c r="C72" s="3" t="str">
        <f>IF($A72="","",INDEX('Contract Summary'!$C$4:$C$203,MATCH($A72,'Contract Summary'!$A$4:$A$203,0)))</f>
        <v/>
      </c>
      <c r="D72" s="16"/>
      <c r="E72" s="16"/>
      <c r="F72" s="10"/>
      <c r="G72" s="10"/>
      <c r="H72" s="16"/>
      <c r="I72" s="10"/>
      <c r="J72" s="10"/>
    </row>
    <row r="73" spans="1:10">
      <c r="A73" s="10"/>
      <c r="B73" s="3" t="str">
        <f>IF($A73="","",INDEX('Contract Summary'!$B$4:$B$203,MATCH($A73,'Contract Summary'!$A$4:$A$203,0)))</f>
        <v/>
      </c>
      <c r="C73" s="3" t="str">
        <f>IF($A73="","",INDEX('Contract Summary'!$C$4:$C$203,MATCH($A73,'Contract Summary'!$A$4:$A$203,0)))</f>
        <v/>
      </c>
      <c r="D73" s="16"/>
      <c r="E73" s="16"/>
      <c r="F73" s="10"/>
      <c r="G73" s="10"/>
      <c r="H73" s="16"/>
      <c r="I73" s="10"/>
      <c r="J73" s="10"/>
    </row>
    <row r="74" spans="1:10">
      <c r="A74" s="10"/>
      <c r="B74" s="3" t="str">
        <f>IF($A74="","",INDEX('Contract Summary'!$B$4:$B$203,MATCH($A74,'Contract Summary'!$A$4:$A$203,0)))</f>
        <v/>
      </c>
      <c r="C74" s="3" t="str">
        <f>IF($A74="","",INDEX('Contract Summary'!$C$4:$C$203,MATCH($A74,'Contract Summary'!$A$4:$A$203,0)))</f>
        <v/>
      </c>
      <c r="D74" s="16"/>
      <c r="E74" s="16"/>
      <c r="F74" s="10"/>
      <c r="G74" s="10"/>
      <c r="H74" s="16"/>
      <c r="I74" s="10"/>
      <c r="J74" s="10"/>
    </row>
    <row r="75" spans="1:10">
      <c r="A75" s="10"/>
      <c r="B75" s="3" t="str">
        <f>IF($A75="","",INDEX('Contract Summary'!$B$4:$B$203,MATCH($A75,'Contract Summary'!$A$4:$A$203,0)))</f>
        <v/>
      </c>
      <c r="C75" s="3" t="str">
        <f>IF($A75="","",INDEX('Contract Summary'!$C$4:$C$203,MATCH($A75,'Contract Summary'!$A$4:$A$203,0)))</f>
        <v/>
      </c>
      <c r="D75" s="16"/>
      <c r="E75" s="16"/>
      <c r="F75" s="10"/>
      <c r="G75" s="10"/>
      <c r="H75" s="16"/>
      <c r="I75" s="10"/>
      <c r="J75" s="10"/>
    </row>
    <row r="76" spans="1:10">
      <c r="A76" s="10"/>
      <c r="B76" s="3" t="str">
        <f>IF($A76="","",INDEX('Contract Summary'!$B$4:$B$203,MATCH($A76,'Contract Summary'!$A$4:$A$203,0)))</f>
        <v/>
      </c>
      <c r="C76" s="3" t="str">
        <f>IF($A76="","",INDEX('Contract Summary'!$C$4:$C$203,MATCH($A76,'Contract Summary'!$A$4:$A$203,0)))</f>
        <v/>
      </c>
      <c r="D76" s="16"/>
      <c r="E76" s="16"/>
      <c r="F76" s="10"/>
      <c r="G76" s="10"/>
      <c r="H76" s="16"/>
      <c r="I76" s="10"/>
      <c r="J76" s="10"/>
    </row>
    <row r="77" spans="1:10">
      <c r="A77" s="10"/>
      <c r="B77" s="3" t="str">
        <f>IF($A77="","",INDEX('Contract Summary'!$B$4:$B$203,MATCH($A77,'Contract Summary'!$A$4:$A$203,0)))</f>
        <v/>
      </c>
      <c r="C77" s="3" t="str">
        <f>IF($A77="","",INDEX('Contract Summary'!$C$4:$C$203,MATCH($A77,'Contract Summary'!$A$4:$A$203,0)))</f>
        <v/>
      </c>
      <c r="D77" s="16"/>
      <c r="E77" s="16"/>
      <c r="F77" s="10"/>
      <c r="G77" s="10"/>
      <c r="H77" s="16"/>
      <c r="I77" s="10"/>
      <c r="J77" s="10"/>
    </row>
    <row r="78" spans="1:10">
      <c r="A78" s="10"/>
      <c r="B78" s="3" t="str">
        <f>IF($A78="","",INDEX('Contract Summary'!$B$4:$B$203,MATCH($A78,'Contract Summary'!$A$4:$A$203,0)))</f>
        <v/>
      </c>
      <c r="C78" s="3" t="str">
        <f>IF($A78="","",INDEX('Contract Summary'!$C$4:$C$203,MATCH($A78,'Contract Summary'!$A$4:$A$203,0)))</f>
        <v/>
      </c>
      <c r="D78" s="16"/>
      <c r="E78" s="16"/>
      <c r="F78" s="10"/>
      <c r="G78" s="10"/>
      <c r="H78" s="16"/>
      <c r="I78" s="10"/>
      <c r="J78" s="10"/>
    </row>
    <row r="79" spans="1:10">
      <c r="A79" s="10"/>
      <c r="B79" s="3" t="str">
        <f>IF($A79="","",INDEX('Contract Summary'!$B$4:$B$203,MATCH($A79,'Contract Summary'!$A$4:$A$203,0)))</f>
        <v/>
      </c>
      <c r="C79" s="3" t="str">
        <f>IF($A79="","",INDEX('Contract Summary'!$C$4:$C$203,MATCH($A79,'Contract Summary'!$A$4:$A$203,0)))</f>
        <v/>
      </c>
      <c r="D79" s="16"/>
      <c r="E79" s="16"/>
      <c r="F79" s="10"/>
      <c r="G79" s="10"/>
      <c r="H79" s="16"/>
      <c r="I79" s="10"/>
      <c r="J79" s="10"/>
    </row>
    <row r="80" spans="1:10">
      <c r="A80" s="10"/>
      <c r="B80" s="3" t="str">
        <f>IF($A80="","",INDEX('Contract Summary'!$B$4:$B$203,MATCH($A80,'Contract Summary'!$A$4:$A$203,0)))</f>
        <v/>
      </c>
      <c r="C80" s="3" t="str">
        <f>IF($A80="","",INDEX('Contract Summary'!$C$4:$C$203,MATCH($A80,'Contract Summary'!$A$4:$A$203,0)))</f>
        <v/>
      </c>
      <c r="D80" s="16"/>
      <c r="E80" s="16"/>
      <c r="F80" s="10"/>
      <c r="G80" s="10"/>
      <c r="H80" s="16"/>
      <c r="I80" s="10"/>
      <c r="J80" s="10"/>
    </row>
    <row r="81" spans="1:10">
      <c r="A81" s="10"/>
      <c r="B81" s="3" t="str">
        <f>IF($A81="","",INDEX('Contract Summary'!$B$4:$B$203,MATCH($A81,'Contract Summary'!$A$4:$A$203,0)))</f>
        <v/>
      </c>
      <c r="C81" s="3" t="str">
        <f>IF($A81="","",INDEX('Contract Summary'!$C$4:$C$203,MATCH($A81,'Contract Summary'!$A$4:$A$203,0)))</f>
        <v/>
      </c>
      <c r="D81" s="16"/>
      <c r="E81" s="16"/>
      <c r="F81" s="10"/>
      <c r="G81" s="10"/>
      <c r="H81" s="16"/>
      <c r="I81" s="10"/>
      <c r="J81" s="10"/>
    </row>
    <row r="82" spans="1:10">
      <c r="A82" s="10"/>
      <c r="B82" s="3" t="str">
        <f>IF($A82="","",INDEX('Contract Summary'!$B$4:$B$203,MATCH($A82,'Contract Summary'!$A$4:$A$203,0)))</f>
        <v/>
      </c>
      <c r="C82" s="3" t="str">
        <f>IF($A82="","",INDEX('Contract Summary'!$C$4:$C$203,MATCH($A82,'Contract Summary'!$A$4:$A$203,0)))</f>
        <v/>
      </c>
      <c r="D82" s="16"/>
      <c r="E82" s="16"/>
      <c r="F82" s="10"/>
      <c r="G82" s="10"/>
      <c r="H82" s="16"/>
      <c r="I82" s="10"/>
      <c r="J82" s="10"/>
    </row>
    <row r="83" spans="1:10">
      <c r="A83" s="10"/>
      <c r="B83" s="3" t="str">
        <f>IF($A83="","",INDEX('Contract Summary'!$B$4:$B$203,MATCH($A83,'Contract Summary'!$A$4:$A$203,0)))</f>
        <v/>
      </c>
      <c r="C83" s="3" t="str">
        <f>IF($A83="","",INDEX('Contract Summary'!$C$4:$C$203,MATCH($A83,'Contract Summary'!$A$4:$A$203,0)))</f>
        <v/>
      </c>
      <c r="D83" s="16"/>
      <c r="E83" s="16"/>
      <c r="F83" s="10"/>
      <c r="G83" s="10"/>
      <c r="H83" s="16"/>
      <c r="I83" s="10"/>
      <c r="J83" s="10"/>
    </row>
    <row r="84" spans="1:10">
      <c r="A84" s="10"/>
      <c r="B84" s="3" t="str">
        <f>IF($A84="","",INDEX('Contract Summary'!$B$4:$B$203,MATCH($A84,'Contract Summary'!$A$4:$A$203,0)))</f>
        <v/>
      </c>
      <c r="C84" s="3" t="str">
        <f>IF($A84="","",INDEX('Contract Summary'!$C$4:$C$203,MATCH($A84,'Contract Summary'!$A$4:$A$203,0)))</f>
        <v/>
      </c>
      <c r="D84" s="16"/>
      <c r="E84" s="16"/>
      <c r="F84" s="10"/>
      <c r="G84" s="10"/>
      <c r="H84" s="16"/>
      <c r="I84" s="10"/>
      <c r="J84" s="10"/>
    </row>
    <row r="85" spans="1:10">
      <c r="A85" s="10"/>
      <c r="B85" s="3" t="str">
        <f>IF($A85="","",INDEX('Contract Summary'!$B$4:$B$203,MATCH($A85,'Contract Summary'!$A$4:$A$203,0)))</f>
        <v/>
      </c>
      <c r="C85" s="3" t="str">
        <f>IF($A85="","",INDEX('Contract Summary'!$C$4:$C$203,MATCH($A85,'Contract Summary'!$A$4:$A$203,0)))</f>
        <v/>
      </c>
      <c r="D85" s="16"/>
      <c r="E85" s="16"/>
      <c r="F85" s="10"/>
      <c r="G85" s="10"/>
      <c r="H85" s="16"/>
      <c r="I85" s="10"/>
      <c r="J85" s="10"/>
    </row>
    <row r="86" spans="1:10">
      <c r="A86" s="10"/>
      <c r="B86" s="3" t="str">
        <f>IF($A86="","",INDEX('Contract Summary'!$B$4:$B$203,MATCH($A86,'Contract Summary'!$A$4:$A$203,0)))</f>
        <v/>
      </c>
      <c r="C86" s="3" t="str">
        <f>IF($A86="","",INDEX('Contract Summary'!$C$4:$C$203,MATCH($A86,'Contract Summary'!$A$4:$A$203,0)))</f>
        <v/>
      </c>
      <c r="D86" s="16"/>
      <c r="E86" s="16"/>
      <c r="F86" s="10"/>
      <c r="G86" s="10"/>
      <c r="H86" s="16"/>
      <c r="I86" s="10"/>
      <c r="J86" s="10"/>
    </row>
    <row r="87" spans="1:10">
      <c r="A87" s="10"/>
      <c r="B87" s="3" t="str">
        <f>IF($A87="","",INDEX('Contract Summary'!$B$4:$B$203,MATCH($A87,'Contract Summary'!$A$4:$A$203,0)))</f>
        <v/>
      </c>
      <c r="C87" s="3" t="str">
        <f>IF($A87="","",INDEX('Contract Summary'!$C$4:$C$203,MATCH($A87,'Contract Summary'!$A$4:$A$203,0)))</f>
        <v/>
      </c>
      <c r="D87" s="16"/>
      <c r="E87" s="16"/>
      <c r="F87" s="10"/>
      <c r="G87" s="10"/>
      <c r="H87" s="16"/>
      <c r="I87" s="10"/>
      <c r="J87" s="10"/>
    </row>
    <row r="88" spans="1:10">
      <c r="A88" s="10"/>
      <c r="B88" s="3" t="str">
        <f>IF($A88="","",INDEX('Contract Summary'!$B$4:$B$203,MATCH($A88,'Contract Summary'!$A$4:$A$203,0)))</f>
        <v/>
      </c>
      <c r="C88" s="3" t="str">
        <f>IF($A88="","",INDEX('Contract Summary'!$C$4:$C$203,MATCH($A88,'Contract Summary'!$A$4:$A$203,0)))</f>
        <v/>
      </c>
      <c r="D88" s="16"/>
      <c r="E88" s="16"/>
      <c r="F88" s="10"/>
      <c r="G88" s="10"/>
      <c r="H88" s="16"/>
      <c r="I88" s="10"/>
      <c r="J88" s="10"/>
    </row>
    <row r="89" spans="1:10">
      <c r="A89" s="10"/>
      <c r="B89" s="3" t="str">
        <f>IF($A89="","",INDEX('Contract Summary'!$B$4:$B$203,MATCH($A89,'Contract Summary'!$A$4:$A$203,0)))</f>
        <v/>
      </c>
      <c r="C89" s="3" t="str">
        <f>IF($A89="","",INDEX('Contract Summary'!$C$4:$C$203,MATCH($A89,'Contract Summary'!$A$4:$A$203,0)))</f>
        <v/>
      </c>
      <c r="D89" s="16"/>
      <c r="E89" s="16"/>
      <c r="F89" s="10"/>
      <c r="G89" s="10"/>
      <c r="H89" s="16"/>
      <c r="I89" s="10"/>
      <c r="J89" s="10"/>
    </row>
    <row r="90" spans="1:10">
      <c r="A90" s="10"/>
      <c r="B90" s="3" t="str">
        <f>IF($A90="","",INDEX('Contract Summary'!$B$4:$B$203,MATCH($A90,'Contract Summary'!$A$4:$A$203,0)))</f>
        <v/>
      </c>
      <c r="C90" s="3" t="str">
        <f>IF($A90="","",INDEX('Contract Summary'!$C$4:$C$203,MATCH($A90,'Contract Summary'!$A$4:$A$203,0)))</f>
        <v/>
      </c>
      <c r="D90" s="16"/>
      <c r="E90" s="16"/>
      <c r="F90" s="10"/>
      <c r="G90" s="10"/>
      <c r="H90" s="16"/>
      <c r="I90" s="10"/>
      <c r="J90" s="10"/>
    </row>
    <row r="91" spans="1:10">
      <c r="A91" s="10"/>
      <c r="B91" s="3" t="str">
        <f>IF($A91="","",INDEX('Contract Summary'!$B$4:$B$203,MATCH($A91,'Contract Summary'!$A$4:$A$203,0)))</f>
        <v/>
      </c>
      <c r="C91" s="3" t="str">
        <f>IF($A91="","",INDEX('Contract Summary'!$C$4:$C$203,MATCH($A91,'Contract Summary'!$A$4:$A$203,0)))</f>
        <v/>
      </c>
      <c r="D91" s="16"/>
      <c r="E91" s="16"/>
      <c r="F91" s="10"/>
      <c r="G91" s="10"/>
      <c r="H91" s="16"/>
      <c r="I91" s="10"/>
      <c r="J91" s="10"/>
    </row>
    <row r="92" spans="1:10">
      <c r="A92" s="10"/>
      <c r="B92" s="3" t="str">
        <f>IF($A92="","",INDEX('Contract Summary'!$B$4:$B$203,MATCH($A92,'Contract Summary'!$A$4:$A$203,0)))</f>
        <v/>
      </c>
      <c r="C92" s="3" t="str">
        <f>IF($A92="","",INDEX('Contract Summary'!$C$4:$C$203,MATCH($A92,'Contract Summary'!$A$4:$A$203,0)))</f>
        <v/>
      </c>
      <c r="D92" s="16"/>
      <c r="E92" s="16"/>
      <c r="F92" s="10"/>
      <c r="G92" s="10"/>
      <c r="H92" s="16"/>
      <c r="I92" s="10"/>
      <c r="J92" s="10"/>
    </row>
    <row r="93" spans="1:10">
      <c r="A93" s="10"/>
      <c r="B93" s="3" t="str">
        <f>IF($A93="","",INDEX('Contract Summary'!$B$4:$B$203,MATCH($A93,'Contract Summary'!$A$4:$A$203,0)))</f>
        <v/>
      </c>
      <c r="C93" s="3" t="str">
        <f>IF($A93="","",INDEX('Contract Summary'!$C$4:$C$203,MATCH($A93,'Contract Summary'!$A$4:$A$203,0)))</f>
        <v/>
      </c>
      <c r="D93" s="16"/>
      <c r="E93" s="16"/>
      <c r="F93" s="10"/>
      <c r="G93" s="10"/>
      <c r="H93" s="16"/>
      <c r="I93" s="10"/>
      <c r="J93" s="10"/>
    </row>
    <row r="94" spans="1:10">
      <c r="A94" s="10"/>
      <c r="B94" s="3" t="str">
        <f>IF($A94="","",INDEX('Contract Summary'!$B$4:$B$203,MATCH($A94,'Contract Summary'!$A$4:$A$203,0)))</f>
        <v/>
      </c>
      <c r="C94" s="3" t="str">
        <f>IF($A94="","",INDEX('Contract Summary'!$C$4:$C$203,MATCH($A94,'Contract Summary'!$A$4:$A$203,0)))</f>
        <v/>
      </c>
      <c r="D94" s="16"/>
      <c r="E94" s="16"/>
      <c r="F94" s="10"/>
      <c r="G94" s="10"/>
      <c r="H94" s="16"/>
      <c r="I94" s="10"/>
      <c r="J94" s="10"/>
    </row>
    <row r="95" spans="1:10">
      <c r="A95" s="10"/>
      <c r="B95" s="3" t="str">
        <f>IF($A95="","",INDEX('Contract Summary'!$B$4:$B$203,MATCH($A95,'Contract Summary'!$A$4:$A$203,0)))</f>
        <v/>
      </c>
      <c r="C95" s="3" t="str">
        <f>IF($A95="","",INDEX('Contract Summary'!$C$4:$C$203,MATCH($A95,'Contract Summary'!$A$4:$A$203,0)))</f>
        <v/>
      </c>
      <c r="D95" s="16"/>
      <c r="E95" s="16"/>
      <c r="F95" s="10"/>
      <c r="G95" s="10"/>
      <c r="H95" s="16"/>
      <c r="I95" s="10"/>
      <c r="J95" s="10"/>
    </row>
    <row r="96" spans="1:10">
      <c r="A96" s="10"/>
      <c r="B96" s="3" t="str">
        <f>IF($A96="","",INDEX('Contract Summary'!$B$4:$B$203,MATCH($A96,'Contract Summary'!$A$4:$A$203,0)))</f>
        <v/>
      </c>
      <c r="C96" s="3" t="str">
        <f>IF($A96="","",INDEX('Contract Summary'!$C$4:$C$203,MATCH($A96,'Contract Summary'!$A$4:$A$203,0)))</f>
        <v/>
      </c>
      <c r="D96" s="16"/>
      <c r="E96" s="16"/>
      <c r="F96" s="10"/>
      <c r="G96" s="10"/>
      <c r="H96" s="16"/>
      <c r="I96" s="10"/>
      <c r="J96" s="10"/>
    </row>
    <row r="97" spans="1:10">
      <c r="A97" s="10"/>
      <c r="B97" s="3" t="str">
        <f>IF($A97="","",INDEX('Contract Summary'!$B$4:$B$203,MATCH($A97,'Contract Summary'!$A$4:$A$203,0)))</f>
        <v/>
      </c>
      <c r="C97" s="3" t="str">
        <f>IF($A97="","",INDEX('Contract Summary'!$C$4:$C$203,MATCH($A97,'Contract Summary'!$A$4:$A$203,0)))</f>
        <v/>
      </c>
      <c r="D97" s="16"/>
      <c r="E97" s="16"/>
      <c r="F97" s="10"/>
      <c r="G97" s="10"/>
      <c r="H97" s="16"/>
      <c r="I97" s="10"/>
      <c r="J97" s="10"/>
    </row>
    <row r="98" spans="1:10">
      <c r="A98" s="10"/>
      <c r="B98" s="3" t="str">
        <f>IF($A98="","",INDEX('Contract Summary'!$B$4:$B$203,MATCH($A98,'Contract Summary'!$A$4:$A$203,0)))</f>
        <v/>
      </c>
      <c r="C98" s="3" t="str">
        <f>IF($A98="","",INDEX('Contract Summary'!$C$4:$C$203,MATCH($A98,'Contract Summary'!$A$4:$A$203,0)))</f>
        <v/>
      </c>
      <c r="D98" s="16"/>
      <c r="E98" s="16"/>
      <c r="F98" s="10"/>
      <c r="G98" s="10"/>
      <c r="H98" s="16"/>
      <c r="I98" s="10"/>
      <c r="J98" s="10"/>
    </row>
    <row r="99" spans="1:10">
      <c r="A99" s="10"/>
      <c r="B99" s="3" t="str">
        <f>IF($A99="","",INDEX('Contract Summary'!$B$4:$B$203,MATCH($A99,'Contract Summary'!$A$4:$A$203,0)))</f>
        <v/>
      </c>
      <c r="C99" s="3" t="str">
        <f>IF($A99="","",INDEX('Contract Summary'!$C$4:$C$203,MATCH($A99,'Contract Summary'!$A$4:$A$203,0)))</f>
        <v/>
      </c>
      <c r="D99" s="16"/>
      <c r="E99" s="16"/>
      <c r="F99" s="10"/>
      <c r="G99" s="10"/>
      <c r="H99" s="16"/>
      <c r="I99" s="10"/>
      <c r="J99" s="10"/>
    </row>
    <row r="100" spans="1:10">
      <c r="A100" s="10"/>
      <c r="B100" s="3" t="str">
        <f>IF($A100="","",INDEX('Contract Summary'!$B$4:$B$203,MATCH($A100,'Contract Summary'!$A$4:$A$203,0)))</f>
        <v/>
      </c>
      <c r="C100" s="3" t="str">
        <f>IF($A100="","",INDEX('Contract Summary'!$C$4:$C$203,MATCH($A100,'Contract Summary'!$A$4:$A$203,0)))</f>
        <v/>
      </c>
      <c r="D100" s="16"/>
      <c r="E100" s="16"/>
      <c r="F100" s="10"/>
      <c r="G100" s="10"/>
      <c r="H100" s="16"/>
      <c r="I100" s="10"/>
      <c r="J100" s="10"/>
    </row>
    <row r="101" spans="1:10">
      <c r="A101" s="10"/>
      <c r="B101" s="3" t="str">
        <f>IF($A101="","",INDEX('Contract Summary'!$B$4:$B$203,MATCH($A101,'Contract Summary'!$A$4:$A$203,0)))</f>
        <v/>
      </c>
      <c r="C101" s="3" t="str">
        <f>IF($A101="","",INDEX('Contract Summary'!$C$4:$C$203,MATCH($A101,'Contract Summary'!$A$4:$A$203,0)))</f>
        <v/>
      </c>
      <c r="D101" s="16"/>
      <c r="E101" s="16"/>
      <c r="F101" s="10"/>
      <c r="G101" s="10"/>
      <c r="H101" s="16"/>
      <c r="I101" s="10"/>
      <c r="J101" s="10"/>
    </row>
    <row r="102" spans="1:10">
      <c r="A102" s="10"/>
      <c r="B102" s="3" t="str">
        <f>IF($A102="","",INDEX('Contract Summary'!$B$4:$B$203,MATCH($A102,'Contract Summary'!$A$4:$A$203,0)))</f>
        <v/>
      </c>
      <c r="C102" s="3" t="str">
        <f>IF($A102="","",INDEX('Contract Summary'!$C$4:$C$203,MATCH($A102,'Contract Summary'!$A$4:$A$203,0)))</f>
        <v/>
      </c>
      <c r="D102" s="16"/>
      <c r="E102" s="16"/>
      <c r="F102" s="10"/>
      <c r="G102" s="10"/>
      <c r="H102" s="16"/>
      <c r="I102" s="10"/>
      <c r="J102" s="10"/>
    </row>
    <row r="103" spans="1:10">
      <c r="A103" s="10"/>
      <c r="B103" s="3" t="str">
        <f>IF($A103="","",INDEX('Contract Summary'!$B$4:$B$203,MATCH($A103,'Contract Summary'!$A$4:$A$203,0)))</f>
        <v/>
      </c>
      <c r="C103" s="3" t="str">
        <f>IF($A103="","",INDEX('Contract Summary'!$C$4:$C$203,MATCH($A103,'Contract Summary'!$A$4:$A$203,0)))</f>
        <v/>
      </c>
      <c r="D103" s="16"/>
      <c r="E103" s="16"/>
      <c r="F103" s="10"/>
      <c r="G103" s="10"/>
      <c r="H103" s="16"/>
      <c r="I103" s="10"/>
      <c r="J103" s="10"/>
    </row>
    <row r="104" spans="1:10">
      <c r="A104" s="10"/>
      <c r="B104" s="3" t="str">
        <f>IF($A104="","",INDEX('Contract Summary'!$B$4:$B$203,MATCH($A104,'Contract Summary'!$A$4:$A$203,0)))</f>
        <v/>
      </c>
      <c r="C104" s="3" t="str">
        <f>IF($A104="","",INDEX('Contract Summary'!$C$4:$C$203,MATCH($A104,'Contract Summary'!$A$4:$A$203,0)))</f>
        <v/>
      </c>
      <c r="D104" s="16"/>
      <c r="E104" s="16"/>
      <c r="F104" s="10"/>
      <c r="G104" s="10"/>
      <c r="H104" s="16"/>
      <c r="I104" s="10"/>
      <c r="J104" s="10"/>
    </row>
    <row r="105" spans="1:10">
      <c r="A105" s="10"/>
      <c r="B105" s="3" t="str">
        <f>IF($A105="","",INDEX('Contract Summary'!$B$4:$B$203,MATCH($A105,'Contract Summary'!$A$4:$A$203,0)))</f>
        <v/>
      </c>
      <c r="C105" s="3" t="str">
        <f>IF($A105="","",INDEX('Contract Summary'!$C$4:$C$203,MATCH($A105,'Contract Summary'!$A$4:$A$203,0)))</f>
        <v/>
      </c>
      <c r="D105" s="16"/>
      <c r="E105" s="16"/>
      <c r="F105" s="10"/>
      <c r="G105" s="10"/>
      <c r="H105" s="16"/>
      <c r="I105" s="10"/>
      <c r="J105" s="10"/>
    </row>
    <row r="106" spans="1:10">
      <c r="A106" s="10"/>
      <c r="B106" s="3" t="str">
        <f>IF($A106="","",INDEX('Contract Summary'!$B$4:$B$203,MATCH($A106,'Contract Summary'!$A$4:$A$203,0)))</f>
        <v/>
      </c>
      <c r="C106" s="3" t="str">
        <f>IF($A106="","",INDEX('Contract Summary'!$C$4:$C$203,MATCH($A106,'Contract Summary'!$A$4:$A$203,0)))</f>
        <v/>
      </c>
      <c r="D106" s="16"/>
      <c r="E106" s="16"/>
      <c r="F106" s="10"/>
      <c r="G106" s="10"/>
      <c r="H106" s="16"/>
      <c r="I106" s="10"/>
      <c r="J106" s="10"/>
    </row>
    <row r="107" spans="1:10">
      <c r="A107" s="10"/>
      <c r="B107" s="3" t="str">
        <f>IF($A107="","",INDEX('Contract Summary'!$B$4:$B$203,MATCH($A107,'Contract Summary'!$A$4:$A$203,0)))</f>
        <v/>
      </c>
      <c r="C107" s="3" t="str">
        <f>IF($A107="","",INDEX('Contract Summary'!$C$4:$C$203,MATCH($A107,'Contract Summary'!$A$4:$A$203,0)))</f>
        <v/>
      </c>
      <c r="D107" s="16"/>
      <c r="E107" s="16"/>
      <c r="F107" s="10"/>
      <c r="G107" s="10"/>
      <c r="H107" s="16"/>
      <c r="I107" s="10"/>
      <c r="J107" s="10"/>
    </row>
    <row r="108" spans="1:10">
      <c r="A108" s="10"/>
      <c r="B108" s="3" t="str">
        <f>IF($A108="","",INDEX('Contract Summary'!$B$4:$B$203,MATCH($A108,'Contract Summary'!$A$4:$A$203,0)))</f>
        <v/>
      </c>
      <c r="C108" s="3" t="str">
        <f>IF($A108="","",INDEX('Contract Summary'!$C$4:$C$203,MATCH($A108,'Contract Summary'!$A$4:$A$203,0)))</f>
        <v/>
      </c>
      <c r="D108" s="16"/>
      <c r="E108" s="16"/>
      <c r="F108" s="10"/>
      <c r="G108" s="10"/>
      <c r="H108" s="16"/>
      <c r="I108" s="10"/>
      <c r="J108" s="10"/>
    </row>
    <row r="109" spans="1:10">
      <c r="A109" s="10"/>
      <c r="B109" s="3" t="str">
        <f>IF($A109="","",INDEX('Contract Summary'!$B$4:$B$203,MATCH($A109,'Contract Summary'!$A$4:$A$203,0)))</f>
        <v/>
      </c>
      <c r="C109" s="3" t="str">
        <f>IF($A109="","",INDEX('Contract Summary'!$C$4:$C$203,MATCH($A109,'Contract Summary'!$A$4:$A$203,0)))</f>
        <v/>
      </c>
      <c r="D109" s="16"/>
      <c r="E109" s="16"/>
      <c r="F109" s="10"/>
      <c r="G109" s="10"/>
      <c r="H109" s="16"/>
      <c r="I109" s="10"/>
      <c r="J109" s="10"/>
    </row>
    <row r="110" spans="1:10">
      <c r="A110" s="10"/>
      <c r="B110" s="3" t="str">
        <f>IF($A110="","",INDEX('Contract Summary'!$B$4:$B$203,MATCH($A110,'Contract Summary'!$A$4:$A$203,0)))</f>
        <v/>
      </c>
      <c r="C110" s="3" t="str">
        <f>IF($A110="","",INDEX('Contract Summary'!$C$4:$C$203,MATCH($A110,'Contract Summary'!$A$4:$A$203,0)))</f>
        <v/>
      </c>
      <c r="D110" s="16"/>
      <c r="E110" s="16"/>
      <c r="F110" s="10"/>
      <c r="G110" s="10"/>
      <c r="H110" s="16"/>
      <c r="I110" s="10"/>
      <c r="J110" s="10"/>
    </row>
    <row r="111" spans="1:10">
      <c r="A111" s="10"/>
      <c r="B111" s="3" t="str">
        <f>IF($A111="","",INDEX('Contract Summary'!$B$4:$B$203,MATCH($A111,'Contract Summary'!$A$4:$A$203,0)))</f>
        <v/>
      </c>
      <c r="C111" s="3" t="str">
        <f>IF($A111="","",INDEX('Contract Summary'!$C$4:$C$203,MATCH($A111,'Contract Summary'!$A$4:$A$203,0)))</f>
        <v/>
      </c>
      <c r="D111" s="16"/>
      <c r="E111" s="16"/>
      <c r="F111" s="10"/>
      <c r="G111" s="10"/>
      <c r="H111" s="16"/>
      <c r="I111" s="10"/>
      <c r="J111" s="10"/>
    </row>
    <row r="112" spans="1:10">
      <c r="A112" s="10"/>
      <c r="B112" s="3" t="str">
        <f>IF($A112="","",INDEX('Contract Summary'!$B$4:$B$203,MATCH($A112,'Contract Summary'!$A$4:$A$203,0)))</f>
        <v/>
      </c>
      <c r="C112" s="3" t="str">
        <f>IF($A112="","",INDEX('Contract Summary'!$C$4:$C$203,MATCH($A112,'Contract Summary'!$A$4:$A$203,0)))</f>
        <v/>
      </c>
      <c r="D112" s="16"/>
      <c r="E112" s="16"/>
      <c r="F112" s="10"/>
      <c r="G112" s="10"/>
      <c r="H112" s="16"/>
      <c r="I112" s="10"/>
      <c r="J112" s="10"/>
    </row>
    <row r="113" spans="1:10">
      <c r="A113" s="10"/>
      <c r="B113" s="3" t="str">
        <f>IF($A113="","",INDEX('Contract Summary'!$B$4:$B$203,MATCH($A113,'Contract Summary'!$A$4:$A$203,0)))</f>
        <v/>
      </c>
      <c r="C113" s="3" t="str">
        <f>IF($A113="","",INDEX('Contract Summary'!$C$4:$C$203,MATCH($A113,'Contract Summary'!$A$4:$A$203,0)))</f>
        <v/>
      </c>
      <c r="D113" s="16"/>
      <c r="E113" s="16"/>
      <c r="F113" s="10"/>
      <c r="G113" s="10"/>
      <c r="H113" s="16"/>
      <c r="I113" s="10"/>
      <c r="J113" s="10"/>
    </row>
    <row r="114" spans="1:10">
      <c r="A114" s="10"/>
      <c r="B114" s="3" t="str">
        <f>IF($A114="","",INDEX('Contract Summary'!$B$4:$B$203,MATCH($A114,'Contract Summary'!$A$4:$A$203,0)))</f>
        <v/>
      </c>
      <c r="C114" s="3" t="str">
        <f>IF($A114="","",INDEX('Contract Summary'!$C$4:$C$203,MATCH($A114,'Contract Summary'!$A$4:$A$203,0)))</f>
        <v/>
      </c>
      <c r="D114" s="16"/>
      <c r="E114" s="16"/>
      <c r="F114" s="10"/>
      <c r="G114" s="10"/>
      <c r="H114" s="16"/>
      <c r="I114" s="10"/>
      <c r="J114" s="10"/>
    </row>
    <row r="115" spans="1:10">
      <c r="A115" s="10"/>
      <c r="B115" s="3" t="str">
        <f>IF($A115="","",INDEX('Contract Summary'!$B$4:$B$203,MATCH($A115,'Contract Summary'!$A$4:$A$203,0)))</f>
        <v/>
      </c>
      <c r="C115" s="3" t="str">
        <f>IF($A115="","",INDEX('Contract Summary'!$C$4:$C$203,MATCH($A115,'Contract Summary'!$A$4:$A$203,0)))</f>
        <v/>
      </c>
      <c r="D115" s="16"/>
      <c r="E115" s="16"/>
      <c r="F115" s="10"/>
      <c r="G115" s="10"/>
      <c r="H115" s="16"/>
      <c r="I115" s="10"/>
      <c r="J115" s="10"/>
    </row>
    <row r="116" spans="1:10">
      <c r="A116" s="10"/>
      <c r="B116" s="3" t="str">
        <f>IF($A116="","",INDEX('Contract Summary'!$B$4:$B$203,MATCH($A116,'Contract Summary'!$A$4:$A$203,0)))</f>
        <v/>
      </c>
      <c r="C116" s="3" t="str">
        <f>IF($A116="","",INDEX('Contract Summary'!$C$4:$C$203,MATCH($A116,'Contract Summary'!$A$4:$A$203,0)))</f>
        <v/>
      </c>
      <c r="D116" s="16"/>
      <c r="E116" s="16"/>
      <c r="F116" s="10"/>
      <c r="G116" s="10"/>
      <c r="H116" s="16"/>
      <c r="I116" s="10"/>
      <c r="J116" s="10"/>
    </row>
    <row r="117" spans="1:10">
      <c r="A117" s="10"/>
      <c r="B117" s="3" t="str">
        <f>IF($A117="","",INDEX('Contract Summary'!$B$4:$B$203,MATCH($A117,'Contract Summary'!$A$4:$A$203,0)))</f>
        <v/>
      </c>
      <c r="C117" s="3" t="str">
        <f>IF($A117="","",INDEX('Contract Summary'!$C$4:$C$203,MATCH($A117,'Contract Summary'!$A$4:$A$203,0)))</f>
        <v/>
      </c>
      <c r="D117" s="16"/>
      <c r="E117" s="16"/>
      <c r="F117" s="10"/>
      <c r="G117" s="10"/>
      <c r="H117" s="16"/>
      <c r="I117" s="10"/>
      <c r="J117" s="10"/>
    </row>
    <row r="118" spans="1:10">
      <c r="A118" s="10"/>
      <c r="B118" s="3" t="str">
        <f>IF($A118="","",INDEX('Contract Summary'!$B$4:$B$203,MATCH($A118,'Contract Summary'!$A$4:$A$203,0)))</f>
        <v/>
      </c>
      <c r="C118" s="3" t="str">
        <f>IF($A118="","",INDEX('Contract Summary'!$C$4:$C$203,MATCH($A118,'Contract Summary'!$A$4:$A$203,0)))</f>
        <v/>
      </c>
      <c r="D118" s="16"/>
      <c r="E118" s="16"/>
      <c r="F118" s="10"/>
      <c r="G118" s="10"/>
      <c r="H118" s="16"/>
      <c r="I118" s="10"/>
      <c r="J118" s="10"/>
    </row>
    <row r="119" spans="1:10">
      <c r="A119" s="10"/>
      <c r="B119" s="3" t="str">
        <f>IF($A119="","",INDEX('Contract Summary'!$B$4:$B$203,MATCH($A119,'Contract Summary'!$A$4:$A$203,0)))</f>
        <v/>
      </c>
      <c r="C119" s="3" t="str">
        <f>IF($A119="","",INDEX('Contract Summary'!$C$4:$C$203,MATCH($A119,'Contract Summary'!$A$4:$A$203,0)))</f>
        <v/>
      </c>
      <c r="D119" s="16"/>
      <c r="E119" s="16"/>
      <c r="F119" s="10"/>
      <c r="G119" s="10"/>
      <c r="H119" s="16"/>
      <c r="I119" s="10"/>
      <c r="J119" s="10"/>
    </row>
    <row r="120" spans="1:10">
      <c r="A120" s="10"/>
      <c r="B120" s="3" t="str">
        <f>IF($A120="","",INDEX('Contract Summary'!$B$4:$B$203,MATCH($A120,'Contract Summary'!$A$4:$A$203,0)))</f>
        <v/>
      </c>
      <c r="C120" s="3" t="str">
        <f>IF($A120="","",INDEX('Contract Summary'!$C$4:$C$203,MATCH($A120,'Contract Summary'!$A$4:$A$203,0)))</f>
        <v/>
      </c>
      <c r="D120" s="16"/>
      <c r="E120" s="16"/>
      <c r="F120" s="10"/>
      <c r="G120" s="10"/>
      <c r="H120" s="16"/>
      <c r="I120" s="10"/>
      <c r="J120" s="10"/>
    </row>
    <row r="121" spans="1:10">
      <c r="A121" s="10"/>
      <c r="B121" s="3" t="str">
        <f>IF($A121="","",INDEX('Contract Summary'!$B$4:$B$203,MATCH($A121,'Contract Summary'!$A$4:$A$203,0)))</f>
        <v/>
      </c>
      <c r="C121" s="3" t="str">
        <f>IF($A121="","",INDEX('Contract Summary'!$C$4:$C$203,MATCH($A121,'Contract Summary'!$A$4:$A$203,0)))</f>
        <v/>
      </c>
      <c r="D121" s="16"/>
      <c r="E121" s="16"/>
      <c r="F121" s="10"/>
      <c r="G121" s="10"/>
      <c r="H121" s="16"/>
      <c r="I121" s="10"/>
      <c r="J121" s="10"/>
    </row>
    <row r="122" spans="1:10">
      <c r="A122" s="10"/>
      <c r="B122" s="3" t="str">
        <f>IF($A122="","",INDEX('Contract Summary'!$B$4:$B$203,MATCH($A122,'Contract Summary'!$A$4:$A$203,0)))</f>
        <v/>
      </c>
      <c r="C122" s="3" t="str">
        <f>IF($A122="","",INDEX('Contract Summary'!$C$4:$C$203,MATCH($A122,'Contract Summary'!$A$4:$A$203,0)))</f>
        <v/>
      </c>
      <c r="D122" s="16"/>
      <c r="E122" s="16"/>
      <c r="F122" s="10"/>
      <c r="G122" s="10"/>
      <c r="H122" s="16"/>
      <c r="I122" s="10"/>
      <c r="J122" s="10"/>
    </row>
    <row r="123" spans="1:10">
      <c r="A123" s="10"/>
      <c r="B123" s="3" t="str">
        <f>IF($A123="","",INDEX('Contract Summary'!$B$4:$B$203,MATCH($A123,'Contract Summary'!$A$4:$A$203,0)))</f>
        <v/>
      </c>
      <c r="C123" s="3" t="str">
        <f>IF($A123="","",INDEX('Contract Summary'!$C$4:$C$203,MATCH($A123,'Contract Summary'!$A$4:$A$203,0)))</f>
        <v/>
      </c>
      <c r="D123" s="16"/>
      <c r="E123" s="16"/>
      <c r="F123" s="10"/>
      <c r="G123" s="10"/>
      <c r="H123" s="16"/>
      <c r="I123" s="10"/>
      <c r="J123" s="10"/>
    </row>
    <row r="124" spans="1:10">
      <c r="A124" s="10"/>
      <c r="B124" s="3" t="str">
        <f>IF($A124="","",INDEX('Contract Summary'!$B$4:$B$203,MATCH($A124,'Contract Summary'!$A$4:$A$203,0)))</f>
        <v/>
      </c>
      <c r="C124" s="3" t="str">
        <f>IF($A124="","",INDEX('Contract Summary'!$C$4:$C$203,MATCH($A124,'Contract Summary'!$A$4:$A$203,0)))</f>
        <v/>
      </c>
      <c r="D124" s="16"/>
      <c r="E124" s="16"/>
      <c r="F124" s="10"/>
      <c r="G124" s="10"/>
      <c r="H124" s="16"/>
      <c r="I124" s="10"/>
      <c r="J124" s="10"/>
    </row>
    <row r="125" spans="1:10">
      <c r="A125" s="10"/>
      <c r="B125" s="3" t="str">
        <f>IF($A125="","",INDEX('Contract Summary'!$B$4:$B$203,MATCH($A125,'Contract Summary'!$A$4:$A$203,0)))</f>
        <v/>
      </c>
      <c r="C125" s="3" t="str">
        <f>IF($A125="","",INDEX('Contract Summary'!$C$4:$C$203,MATCH($A125,'Contract Summary'!$A$4:$A$203,0)))</f>
        <v/>
      </c>
      <c r="D125" s="16"/>
      <c r="E125" s="16"/>
      <c r="F125" s="10"/>
      <c r="G125" s="10"/>
      <c r="H125" s="16"/>
      <c r="I125" s="10"/>
      <c r="J125" s="10"/>
    </row>
    <row r="126" spans="1:10">
      <c r="A126" s="10"/>
      <c r="B126" s="3" t="str">
        <f>IF($A126="","",INDEX('Contract Summary'!$B$4:$B$203,MATCH($A126,'Contract Summary'!$A$4:$A$203,0)))</f>
        <v/>
      </c>
      <c r="C126" s="3" t="str">
        <f>IF($A126="","",INDEX('Contract Summary'!$C$4:$C$203,MATCH($A126,'Contract Summary'!$A$4:$A$203,0)))</f>
        <v/>
      </c>
      <c r="D126" s="16"/>
      <c r="E126" s="16"/>
      <c r="F126" s="10"/>
      <c r="G126" s="10"/>
      <c r="H126" s="16"/>
      <c r="I126" s="10"/>
      <c r="J126" s="10"/>
    </row>
    <row r="127" spans="1:10">
      <c r="A127" s="10"/>
      <c r="B127" s="3" t="str">
        <f>IF($A127="","",INDEX('Contract Summary'!$B$4:$B$203,MATCH($A127,'Contract Summary'!$A$4:$A$203,0)))</f>
        <v/>
      </c>
      <c r="C127" s="3" t="str">
        <f>IF($A127="","",INDEX('Contract Summary'!$C$4:$C$203,MATCH($A127,'Contract Summary'!$A$4:$A$203,0)))</f>
        <v/>
      </c>
      <c r="D127" s="16"/>
      <c r="E127" s="16"/>
      <c r="F127" s="10"/>
      <c r="G127" s="10"/>
      <c r="H127" s="16"/>
      <c r="I127" s="10"/>
      <c r="J127" s="10"/>
    </row>
    <row r="128" spans="1:10">
      <c r="A128" s="10"/>
      <c r="B128" s="3" t="str">
        <f>IF($A128="","",INDEX('Contract Summary'!$B$4:$B$203,MATCH($A128,'Contract Summary'!$A$4:$A$203,0)))</f>
        <v/>
      </c>
      <c r="C128" s="3" t="str">
        <f>IF($A128="","",INDEX('Contract Summary'!$C$4:$C$203,MATCH($A128,'Contract Summary'!$A$4:$A$203,0)))</f>
        <v/>
      </c>
      <c r="D128" s="16"/>
      <c r="E128" s="16"/>
      <c r="F128" s="10"/>
      <c r="G128" s="10"/>
      <c r="H128" s="16"/>
      <c r="I128" s="10"/>
      <c r="J128" s="10"/>
    </row>
    <row r="129" spans="1:10">
      <c r="A129" s="10"/>
      <c r="B129" s="3" t="str">
        <f>IF($A129="","",INDEX('Contract Summary'!$B$4:$B$203,MATCH($A129,'Contract Summary'!$A$4:$A$203,0)))</f>
        <v/>
      </c>
      <c r="C129" s="3" t="str">
        <f>IF($A129="","",INDEX('Contract Summary'!$C$4:$C$203,MATCH($A129,'Contract Summary'!$A$4:$A$203,0)))</f>
        <v/>
      </c>
      <c r="D129" s="16"/>
      <c r="E129" s="16"/>
      <c r="F129" s="10"/>
      <c r="G129" s="10"/>
      <c r="H129" s="16"/>
      <c r="I129" s="10"/>
      <c r="J129" s="10"/>
    </row>
    <row r="130" spans="1:10">
      <c r="A130" s="10"/>
      <c r="B130" s="3" t="str">
        <f>IF($A130="","",INDEX('Contract Summary'!$B$4:$B$203,MATCH($A130,'Contract Summary'!$A$4:$A$203,0)))</f>
        <v/>
      </c>
      <c r="C130" s="3" t="str">
        <f>IF($A130="","",INDEX('Contract Summary'!$C$4:$C$203,MATCH($A130,'Contract Summary'!$A$4:$A$203,0)))</f>
        <v/>
      </c>
      <c r="D130" s="16"/>
      <c r="E130" s="16"/>
      <c r="F130" s="10"/>
      <c r="G130" s="10"/>
      <c r="H130" s="16"/>
      <c r="I130" s="10"/>
      <c r="J130" s="10"/>
    </row>
    <row r="131" spans="1:10">
      <c r="A131" s="10"/>
      <c r="B131" s="3" t="str">
        <f>IF($A131="","",INDEX('Contract Summary'!$B$4:$B$203,MATCH($A131,'Contract Summary'!$A$4:$A$203,0)))</f>
        <v/>
      </c>
      <c r="C131" s="3" t="str">
        <f>IF($A131="","",INDEX('Contract Summary'!$C$4:$C$203,MATCH($A131,'Contract Summary'!$A$4:$A$203,0)))</f>
        <v/>
      </c>
      <c r="D131" s="16"/>
      <c r="E131" s="16"/>
      <c r="F131" s="10"/>
      <c r="G131" s="10"/>
      <c r="H131" s="16"/>
      <c r="I131" s="10"/>
      <c r="J131" s="10"/>
    </row>
    <row r="132" spans="1:10">
      <c r="A132" s="10"/>
      <c r="B132" s="3" t="str">
        <f>IF($A132="","",INDEX('Contract Summary'!$B$4:$B$203,MATCH($A132,'Contract Summary'!$A$4:$A$203,0)))</f>
        <v/>
      </c>
      <c r="C132" s="3" t="str">
        <f>IF($A132="","",INDEX('Contract Summary'!$C$4:$C$203,MATCH($A132,'Contract Summary'!$A$4:$A$203,0)))</f>
        <v/>
      </c>
      <c r="D132" s="16"/>
      <c r="E132" s="16"/>
      <c r="F132" s="10"/>
      <c r="G132" s="10"/>
      <c r="H132" s="16"/>
      <c r="I132" s="10"/>
      <c r="J132" s="10"/>
    </row>
    <row r="133" spans="1:10">
      <c r="A133" s="10"/>
      <c r="B133" s="3" t="str">
        <f>IF($A133="","",INDEX('Contract Summary'!$B$4:$B$203,MATCH($A133,'Contract Summary'!$A$4:$A$203,0)))</f>
        <v/>
      </c>
      <c r="C133" s="3" t="str">
        <f>IF($A133="","",INDEX('Contract Summary'!$C$4:$C$203,MATCH($A133,'Contract Summary'!$A$4:$A$203,0)))</f>
        <v/>
      </c>
      <c r="D133" s="16"/>
      <c r="E133" s="16"/>
      <c r="F133" s="10"/>
      <c r="G133" s="10"/>
      <c r="H133" s="16"/>
      <c r="I133" s="10"/>
      <c r="J133" s="10"/>
    </row>
    <row r="134" spans="1:10">
      <c r="A134" s="10"/>
      <c r="B134" s="3" t="str">
        <f>IF($A134="","",INDEX('Contract Summary'!$B$4:$B$203,MATCH($A134,'Contract Summary'!$A$4:$A$203,0)))</f>
        <v/>
      </c>
      <c r="C134" s="3" t="str">
        <f>IF($A134="","",INDEX('Contract Summary'!$C$4:$C$203,MATCH($A134,'Contract Summary'!$A$4:$A$203,0)))</f>
        <v/>
      </c>
      <c r="D134" s="16"/>
      <c r="E134" s="16"/>
      <c r="F134" s="10"/>
      <c r="G134" s="10"/>
      <c r="H134" s="16"/>
      <c r="I134" s="10"/>
      <c r="J134" s="10"/>
    </row>
    <row r="135" spans="1:10">
      <c r="A135" s="10"/>
      <c r="B135" s="3" t="str">
        <f>IF($A135="","",INDEX('Contract Summary'!$B$4:$B$203,MATCH($A135,'Contract Summary'!$A$4:$A$203,0)))</f>
        <v/>
      </c>
      <c r="C135" s="3" t="str">
        <f>IF($A135="","",INDEX('Contract Summary'!$C$4:$C$203,MATCH($A135,'Contract Summary'!$A$4:$A$203,0)))</f>
        <v/>
      </c>
      <c r="D135" s="16"/>
      <c r="E135" s="16"/>
      <c r="F135" s="10"/>
      <c r="G135" s="10"/>
      <c r="H135" s="16"/>
      <c r="I135" s="10"/>
      <c r="J135" s="10"/>
    </row>
    <row r="136" spans="1:10">
      <c r="A136" s="10"/>
      <c r="B136" s="3" t="str">
        <f>IF($A136="","",INDEX('Contract Summary'!$B$4:$B$203,MATCH($A136,'Contract Summary'!$A$4:$A$203,0)))</f>
        <v/>
      </c>
      <c r="C136" s="3" t="str">
        <f>IF($A136="","",INDEX('Contract Summary'!$C$4:$C$203,MATCH($A136,'Contract Summary'!$A$4:$A$203,0)))</f>
        <v/>
      </c>
      <c r="D136" s="16"/>
      <c r="E136" s="16"/>
      <c r="F136" s="10"/>
      <c r="G136" s="10"/>
      <c r="H136" s="16"/>
      <c r="I136" s="10"/>
      <c r="J136" s="10"/>
    </row>
    <row r="137" spans="1:10">
      <c r="A137" s="10"/>
      <c r="B137" s="3" t="str">
        <f>IF($A137="","",INDEX('Contract Summary'!$B$4:$B$203,MATCH($A137,'Contract Summary'!$A$4:$A$203,0)))</f>
        <v/>
      </c>
      <c r="C137" s="3" t="str">
        <f>IF($A137="","",INDEX('Contract Summary'!$C$4:$C$203,MATCH($A137,'Contract Summary'!$A$4:$A$203,0)))</f>
        <v/>
      </c>
      <c r="D137" s="16"/>
      <c r="E137" s="16"/>
      <c r="F137" s="10"/>
      <c r="G137" s="10"/>
      <c r="H137" s="16"/>
      <c r="I137" s="10"/>
      <c r="J137" s="10"/>
    </row>
    <row r="138" spans="1:10">
      <c r="A138" s="10"/>
      <c r="B138" s="3" t="str">
        <f>IF($A138="","",INDEX('Contract Summary'!$B$4:$B$203,MATCH($A138,'Contract Summary'!$A$4:$A$203,0)))</f>
        <v/>
      </c>
      <c r="C138" s="3" t="str">
        <f>IF($A138="","",INDEX('Contract Summary'!$C$4:$C$203,MATCH($A138,'Contract Summary'!$A$4:$A$203,0)))</f>
        <v/>
      </c>
      <c r="D138" s="16"/>
      <c r="E138" s="16"/>
      <c r="F138" s="10"/>
      <c r="G138" s="10"/>
      <c r="H138" s="16"/>
      <c r="I138" s="10"/>
      <c r="J138" s="10"/>
    </row>
    <row r="139" spans="1:10">
      <c r="A139" s="10"/>
      <c r="B139" s="3" t="str">
        <f>IF($A139="","",INDEX('Contract Summary'!$B$4:$B$203,MATCH($A139,'Contract Summary'!$A$4:$A$203,0)))</f>
        <v/>
      </c>
      <c r="C139" s="3" t="str">
        <f>IF($A139="","",INDEX('Contract Summary'!$C$4:$C$203,MATCH($A139,'Contract Summary'!$A$4:$A$203,0)))</f>
        <v/>
      </c>
      <c r="D139" s="16"/>
      <c r="E139" s="16"/>
      <c r="F139" s="10"/>
      <c r="G139" s="10"/>
      <c r="H139" s="16"/>
      <c r="I139" s="10"/>
      <c r="J139" s="10"/>
    </row>
    <row r="140" spans="1:10">
      <c r="A140" s="10"/>
      <c r="B140" s="3" t="str">
        <f>IF($A140="","",INDEX('Contract Summary'!$B$4:$B$203,MATCH($A140,'Contract Summary'!$A$4:$A$203,0)))</f>
        <v/>
      </c>
      <c r="C140" s="3" t="str">
        <f>IF($A140="","",INDEX('Contract Summary'!$C$4:$C$203,MATCH($A140,'Contract Summary'!$A$4:$A$203,0)))</f>
        <v/>
      </c>
      <c r="D140" s="16"/>
      <c r="E140" s="16"/>
      <c r="F140" s="10"/>
      <c r="G140" s="10"/>
      <c r="H140" s="16"/>
      <c r="I140" s="10"/>
      <c r="J140" s="10"/>
    </row>
    <row r="141" spans="1:10">
      <c r="A141" s="10"/>
      <c r="B141" s="3" t="str">
        <f>IF($A141="","",INDEX('Contract Summary'!$B$4:$B$203,MATCH($A141,'Contract Summary'!$A$4:$A$203,0)))</f>
        <v/>
      </c>
      <c r="C141" s="3" t="str">
        <f>IF($A141="","",INDEX('Contract Summary'!$C$4:$C$203,MATCH($A141,'Contract Summary'!$A$4:$A$203,0)))</f>
        <v/>
      </c>
      <c r="D141" s="16"/>
      <c r="E141" s="16"/>
      <c r="F141" s="10"/>
      <c r="G141" s="10"/>
      <c r="H141" s="16"/>
      <c r="I141" s="10"/>
      <c r="J141" s="10"/>
    </row>
    <row r="142" spans="1:10">
      <c r="A142" s="10"/>
      <c r="B142" s="3" t="str">
        <f>IF($A142="","",INDEX('Contract Summary'!$B$4:$B$203,MATCH($A142,'Contract Summary'!$A$4:$A$203,0)))</f>
        <v/>
      </c>
      <c r="C142" s="3" t="str">
        <f>IF($A142="","",INDEX('Contract Summary'!$C$4:$C$203,MATCH($A142,'Contract Summary'!$A$4:$A$203,0)))</f>
        <v/>
      </c>
      <c r="D142" s="16"/>
      <c r="E142" s="16"/>
      <c r="F142" s="10"/>
      <c r="G142" s="10"/>
      <c r="H142" s="16"/>
      <c r="I142" s="10"/>
      <c r="J142" s="10"/>
    </row>
    <row r="143" spans="1:10">
      <c r="A143" s="10"/>
      <c r="B143" s="3" t="str">
        <f>IF($A143="","",INDEX('Contract Summary'!$B$4:$B$203,MATCH($A143,'Contract Summary'!$A$4:$A$203,0)))</f>
        <v/>
      </c>
      <c r="C143" s="3" t="str">
        <f>IF($A143="","",INDEX('Contract Summary'!$C$4:$C$203,MATCH($A143,'Contract Summary'!$A$4:$A$203,0)))</f>
        <v/>
      </c>
      <c r="D143" s="16"/>
      <c r="E143" s="16"/>
      <c r="F143" s="10"/>
      <c r="G143" s="10"/>
      <c r="H143" s="16"/>
      <c r="I143" s="10"/>
      <c r="J143" s="10"/>
    </row>
    <row r="144" spans="1:10">
      <c r="A144" s="10"/>
      <c r="B144" s="3" t="str">
        <f>IF($A144="","",INDEX('Contract Summary'!$B$4:$B$203,MATCH($A144,'Contract Summary'!$A$4:$A$203,0)))</f>
        <v/>
      </c>
      <c r="C144" s="3" t="str">
        <f>IF($A144="","",INDEX('Contract Summary'!$C$4:$C$203,MATCH($A144,'Contract Summary'!$A$4:$A$203,0)))</f>
        <v/>
      </c>
      <c r="D144" s="16"/>
      <c r="E144" s="16"/>
      <c r="F144" s="10"/>
      <c r="G144" s="10"/>
      <c r="H144" s="16"/>
      <c r="I144" s="10"/>
      <c r="J144" s="10"/>
    </row>
    <row r="145" spans="1:10">
      <c r="A145" s="10"/>
      <c r="B145" s="3" t="str">
        <f>IF($A145="","",INDEX('Contract Summary'!$B$4:$B$203,MATCH($A145,'Contract Summary'!$A$4:$A$203,0)))</f>
        <v/>
      </c>
      <c r="C145" s="3" t="str">
        <f>IF($A145="","",INDEX('Contract Summary'!$C$4:$C$203,MATCH($A145,'Contract Summary'!$A$4:$A$203,0)))</f>
        <v/>
      </c>
      <c r="D145" s="16"/>
      <c r="E145" s="16"/>
      <c r="F145" s="10"/>
      <c r="G145" s="10"/>
      <c r="H145" s="16"/>
      <c r="I145" s="10"/>
      <c r="J145" s="10"/>
    </row>
    <row r="146" spans="1:10">
      <c r="A146" s="10"/>
      <c r="B146" s="3" t="str">
        <f>IF($A146="","",INDEX('Contract Summary'!$B$4:$B$203,MATCH($A146,'Contract Summary'!$A$4:$A$203,0)))</f>
        <v/>
      </c>
      <c r="C146" s="3" t="str">
        <f>IF($A146="","",INDEX('Contract Summary'!$C$4:$C$203,MATCH($A146,'Contract Summary'!$A$4:$A$203,0)))</f>
        <v/>
      </c>
      <c r="D146" s="16"/>
      <c r="E146" s="16"/>
      <c r="F146" s="10"/>
      <c r="G146" s="10"/>
      <c r="H146" s="16"/>
      <c r="I146" s="10"/>
      <c r="J146" s="10"/>
    </row>
    <row r="147" spans="1:10">
      <c r="A147" s="10"/>
      <c r="B147" s="3" t="str">
        <f>IF($A147="","",INDEX('Contract Summary'!$B$4:$B$203,MATCH($A147,'Contract Summary'!$A$4:$A$203,0)))</f>
        <v/>
      </c>
      <c r="C147" s="3" t="str">
        <f>IF($A147="","",INDEX('Contract Summary'!$C$4:$C$203,MATCH($A147,'Contract Summary'!$A$4:$A$203,0)))</f>
        <v/>
      </c>
      <c r="D147" s="16"/>
      <c r="E147" s="16"/>
      <c r="F147" s="10"/>
      <c r="G147" s="10"/>
      <c r="H147" s="16"/>
      <c r="I147" s="10"/>
      <c r="J147" s="10"/>
    </row>
    <row r="148" spans="1:10">
      <c r="A148" s="10"/>
      <c r="B148" s="3" t="str">
        <f>IF($A148="","",INDEX('Contract Summary'!$B$4:$B$203,MATCH($A148,'Contract Summary'!$A$4:$A$203,0)))</f>
        <v/>
      </c>
      <c r="C148" s="3" t="str">
        <f>IF($A148="","",INDEX('Contract Summary'!$C$4:$C$203,MATCH($A148,'Contract Summary'!$A$4:$A$203,0)))</f>
        <v/>
      </c>
      <c r="D148" s="16"/>
      <c r="E148" s="16"/>
      <c r="F148" s="10"/>
      <c r="G148" s="10"/>
      <c r="H148" s="16"/>
      <c r="I148" s="10"/>
      <c r="J148" s="10"/>
    </row>
    <row r="149" spans="1:10">
      <c r="A149" s="10"/>
      <c r="B149" s="3" t="str">
        <f>IF($A149="","",INDEX('Contract Summary'!$B$4:$B$203,MATCH($A149,'Contract Summary'!$A$4:$A$203,0)))</f>
        <v/>
      </c>
      <c r="C149" s="3" t="str">
        <f>IF($A149="","",INDEX('Contract Summary'!$C$4:$C$203,MATCH($A149,'Contract Summary'!$A$4:$A$203,0)))</f>
        <v/>
      </c>
      <c r="D149" s="16"/>
      <c r="E149" s="16"/>
      <c r="F149" s="10"/>
      <c r="G149" s="10"/>
      <c r="H149" s="16"/>
      <c r="I149" s="10"/>
      <c r="J149" s="10"/>
    </row>
    <row r="150" spans="1:10">
      <c r="A150" s="10"/>
      <c r="B150" s="3" t="str">
        <f>IF($A150="","",INDEX('Contract Summary'!$B$4:$B$203,MATCH($A150,'Contract Summary'!$A$4:$A$203,0)))</f>
        <v/>
      </c>
      <c r="C150" s="3" t="str">
        <f>IF($A150="","",INDEX('Contract Summary'!$C$4:$C$203,MATCH($A150,'Contract Summary'!$A$4:$A$203,0)))</f>
        <v/>
      </c>
      <c r="D150" s="16"/>
      <c r="E150" s="16"/>
      <c r="F150" s="10"/>
      <c r="G150" s="10"/>
      <c r="H150" s="16"/>
      <c r="I150" s="10"/>
      <c r="J150" s="10"/>
    </row>
    <row r="151" spans="1:10">
      <c r="A151" s="10"/>
      <c r="B151" s="3" t="str">
        <f>IF($A151="","",INDEX('Contract Summary'!$B$4:$B$203,MATCH($A151,'Contract Summary'!$A$4:$A$203,0)))</f>
        <v/>
      </c>
      <c r="C151" s="3" t="str">
        <f>IF($A151="","",INDEX('Contract Summary'!$C$4:$C$203,MATCH($A151,'Contract Summary'!$A$4:$A$203,0)))</f>
        <v/>
      </c>
      <c r="D151" s="16"/>
      <c r="E151" s="16"/>
      <c r="F151" s="10"/>
      <c r="G151" s="10"/>
      <c r="H151" s="16"/>
      <c r="I151" s="10"/>
      <c r="J151" s="10"/>
    </row>
    <row r="152" spans="1:10">
      <c r="A152" s="10"/>
      <c r="B152" s="3" t="str">
        <f>IF($A152="","",INDEX('Contract Summary'!$B$4:$B$203,MATCH($A152,'Contract Summary'!$A$4:$A$203,0)))</f>
        <v/>
      </c>
      <c r="C152" s="3" t="str">
        <f>IF($A152="","",INDEX('Contract Summary'!$C$4:$C$203,MATCH($A152,'Contract Summary'!$A$4:$A$203,0)))</f>
        <v/>
      </c>
      <c r="D152" s="16"/>
      <c r="E152" s="16"/>
      <c r="F152" s="10"/>
      <c r="G152" s="10"/>
      <c r="H152" s="16"/>
      <c r="I152" s="10"/>
      <c r="J152" s="10"/>
    </row>
    <row r="153" spans="1:10">
      <c r="A153" s="10"/>
      <c r="B153" s="3" t="str">
        <f>IF($A153="","",INDEX('Contract Summary'!$B$4:$B$203,MATCH($A153,'Contract Summary'!$A$4:$A$203,0)))</f>
        <v/>
      </c>
      <c r="C153" s="3" t="str">
        <f>IF($A153="","",INDEX('Contract Summary'!$C$4:$C$203,MATCH($A153,'Contract Summary'!$A$4:$A$203,0)))</f>
        <v/>
      </c>
      <c r="D153" s="16"/>
      <c r="E153" s="16"/>
      <c r="F153" s="10"/>
      <c r="G153" s="10"/>
      <c r="H153" s="16"/>
      <c r="I153" s="10"/>
      <c r="J153" s="10"/>
    </row>
    <row r="154" spans="1:10">
      <c r="A154" s="10"/>
      <c r="B154" s="3" t="str">
        <f>IF($A154="","",INDEX('Contract Summary'!$B$4:$B$203,MATCH($A154,'Contract Summary'!$A$4:$A$203,0)))</f>
        <v/>
      </c>
      <c r="C154" s="3" t="str">
        <f>IF($A154="","",INDEX('Contract Summary'!$C$4:$C$203,MATCH($A154,'Contract Summary'!$A$4:$A$203,0)))</f>
        <v/>
      </c>
      <c r="D154" s="16"/>
      <c r="E154" s="16"/>
      <c r="F154" s="10"/>
      <c r="G154" s="10"/>
      <c r="H154" s="16"/>
      <c r="I154" s="10"/>
      <c r="J154" s="10"/>
    </row>
    <row r="155" spans="1:10">
      <c r="A155" s="10"/>
      <c r="B155" s="3" t="str">
        <f>IF($A155="","",INDEX('Contract Summary'!$B$4:$B$203,MATCH($A155,'Contract Summary'!$A$4:$A$203,0)))</f>
        <v/>
      </c>
      <c r="C155" s="3" t="str">
        <f>IF($A155="","",INDEX('Contract Summary'!$C$4:$C$203,MATCH($A155,'Contract Summary'!$A$4:$A$203,0)))</f>
        <v/>
      </c>
      <c r="D155" s="16"/>
      <c r="E155" s="16"/>
      <c r="F155" s="10"/>
      <c r="G155" s="10"/>
      <c r="H155" s="16"/>
      <c r="I155" s="10"/>
      <c r="J155" s="10"/>
    </row>
    <row r="156" spans="1:10">
      <c r="A156" s="10"/>
      <c r="B156" s="3" t="str">
        <f>IF($A156="","",INDEX('Contract Summary'!$B$4:$B$203,MATCH($A156,'Contract Summary'!$A$4:$A$203,0)))</f>
        <v/>
      </c>
      <c r="C156" s="3" t="str">
        <f>IF($A156="","",INDEX('Contract Summary'!$C$4:$C$203,MATCH($A156,'Contract Summary'!$A$4:$A$203,0)))</f>
        <v/>
      </c>
      <c r="D156" s="16"/>
      <c r="E156" s="16"/>
      <c r="F156" s="10"/>
      <c r="G156" s="10"/>
      <c r="H156" s="16"/>
      <c r="I156" s="10"/>
      <c r="J156" s="10"/>
    </row>
    <row r="157" spans="1:10">
      <c r="A157" s="10"/>
      <c r="B157" s="3" t="str">
        <f>IF($A157="","",INDEX('Contract Summary'!$B$4:$B$203,MATCH($A157,'Contract Summary'!$A$4:$A$203,0)))</f>
        <v/>
      </c>
      <c r="C157" s="3" t="str">
        <f>IF($A157="","",INDEX('Contract Summary'!$C$4:$C$203,MATCH($A157,'Contract Summary'!$A$4:$A$203,0)))</f>
        <v/>
      </c>
      <c r="D157" s="16"/>
      <c r="E157" s="16"/>
      <c r="F157" s="10"/>
      <c r="G157" s="10"/>
      <c r="H157" s="16"/>
      <c r="I157" s="10"/>
      <c r="J157" s="10"/>
    </row>
    <row r="158" spans="1:10">
      <c r="A158" s="10"/>
      <c r="B158" s="3" t="str">
        <f>IF($A158="","",INDEX('Contract Summary'!$B$4:$B$203,MATCH($A158,'Contract Summary'!$A$4:$A$203,0)))</f>
        <v/>
      </c>
      <c r="C158" s="3" t="str">
        <f>IF($A158="","",INDEX('Contract Summary'!$C$4:$C$203,MATCH($A158,'Contract Summary'!$A$4:$A$203,0)))</f>
        <v/>
      </c>
      <c r="D158" s="16"/>
      <c r="E158" s="16"/>
      <c r="F158" s="10"/>
      <c r="G158" s="10"/>
      <c r="H158" s="16"/>
      <c r="I158" s="10"/>
      <c r="J158" s="10"/>
    </row>
    <row r="159" spans="1:10">
      <c r="A159" s="10"/>
      <c r="B159" s="3" t="str">
        <f>IF($A159="","",INDEX('Contract Summary'!$B$4:$B$203,MATCH($A159,'Contract Summary'!$A$4:$A$203,0)))</f>
        <v/>
      </c>
      <c r="C159" s="3" t="str">
        <f>IF($A159="","",INDEX('Contract Summary'!$C$4:$C$203,MATCH($A159,'Contract Summary'!$A$4:$A$203,0)))</f>
        <v/>
      </c>
      <c r="D159" s="16"/>
      <c r="E159" s="16"/>
      <c r="F159" s="10"/>
      <c r="G159" s="10"/>
      <c r="H159" s="16"/>
      <c r="I159" s="10"/>
      <c r="J159" s="10"/>
    </row>
    <row r="160" spans="1:10">
      <c r="A160" s="10"/>
      <c r="B160" s="3" t="str">
        <f>IF($A160="","",INDEX('Contract Summary'!$B$4:$B$203,MATCH($A160,'Contract Summary'!$A$4:$A$203,0)))</f>
        <v/>
      </c>
      <c r="C160" s="3" t="str">
        <f>IF($A160="","",INDEX('Contract Summary'!$C$4:$C$203,MATCH($A160,'Contract Summary'!$A$4:$A$203,0)))</f>
        <v/>
      </c>
      <c r="D160" s="16"/>
      <c r="E160" s="16"/>
      <c r="F160" s="10"/>
      <c r="G160" s="10"/>
      <c r="H160" s="16"/>
      <c r="I160" s="10"/>
      <c r="J160" s="10"/>
    </row>
    <row r="161" spans="1:10">
      <c r="A161" s="10"/>
      <c r="B161" s="3" t="str">
        <f>IF($A161="","",INDEX('Contract Summary'!$B$4:$B$203,MATCH($A161,'Contract Summary'!$A$4:$A$203,0)))</f>
        <v/>
      </c>
      <c r="C161" s="3" t="str">
        <f>IF($A161="","",INDEX('Contract Summary'!$C$4:$C$203,MATCH($A161,'Contract Summary'!$A$4:$A$203,0)))</f>
        <v/>
      </c>
      <c r="D161" s="16"/>
      <c r="E161" s="16"/>
      <c r="F161" s="10"/>
      <c r="G161" s="10"/>
      <c r="H161" s="16"/>
      <c r="I161" s="10"/>
      <c r="J161" s="10"/>
    </row>
    <row r="162" spans="1:10">
      <c r="A162" s="10"/>
      <c r="B162" s="3" t="str">
        <f>IF($A162="","",INDEX('Contract Summary'!$B$4:$B$203,MATCH($A162,'Contract Summary'!$A$4:$A$203,0)))</f>
        <v/>
      </c>
      <c r="C162" s="3" t="str">
        <f>IF($A162="","",INDEX('Contract Summary'!$C$4:$C$203,MATCH($A162,'Contract Summary'!$A$4:$A$203,0)))</f>
        <v/>
      </c>
      <c r="D162" s="16"/>
      <c r="E162" s="16"/>
      <c r="F162" s="10"/>
      <c r="G162" s="10"/>
      <c r="H162" s="16"/>
      <c r="I162" s="10"/>
      <c r="J162" s="10"/>
    </row>
    <row r="163" spans="1:10">
      <c r="A163" s="10"/>
      <c r="B163" s="3" t="str">
        <f>IF($A163="","",INDEX('Contract Summary'!$B$4:$B$203,MATCH($A163,'Contract Summary'!$A$4:$A$203,0)))</f>
        <v/>
      </c>
      <c r="C163" s="3" t="str">
        <f>IF($A163="","",INDEX('Contract Summary'!$C$4:$C$203,MATCH($A163,'Contract Summary'!$A$4:$A$203,0)))</f>
        <v/>
      </c>
      <c r="D163" s="16"/>
      <c r="E163" s="16"/>
      <c r="F163" s="10"/>
      <c r="G163" s="10"/>
      <c r="H163" s="16"/>
      <c r="I163" s="10"/>
      <c r="J163" s="10"/>
    </row>
    <row r="164" spans="1:10">
      <c r="A164" s="10"/>
      <c r="B164" s="3" t="str">
        <f>IF($A164="","",INDEX('Contract Summary'!$B$4:$B$203,MATCH($A164,'Contract Summary'!$A$4:$A$203,0)))</f>
        <v/>
      </c>
      <c r="C164" s="3" t="str">
        <f>IF($A164="","",INDEX('Contract Summary'!$C$4:$C$203,MATCH($A164,'Contract Summary'!$A$4:$A$203,0)))</f>
        <v/>
      </c>
      <c r="D164" s="16"/>
      <c r="E164" s="16"/>
      <c r="F164" s="10"/>
      <c r="G164" s="10"/>
      <c r="H164" s="16"/>
      <c r="I164" s="10"/>
      <c r="J164" s="10"/>
    </row>
    <row r="165" spans="1:10">
      <c r="A165" s="10"/>
      <c r="B165" s="3" t="str">
        <f>IF($A165="","",INDEX('Contract Summary'!$B$4:$B$203,MATCH($A165,'Contract Summary'!$A$4:$A$203,0)))</f>
        <v/>
      </c>
      <c r="C165" s="3" t="str">
        <f>IF($A165="","",INDEX('Contract Summary'!$C$4:$C$203,MATCH($A165,'Contract Summary'!$A$4:$A$203,0)))</f>
        <v/>
      </c>
      <c r="D165" s="16"/>
      <c r="E165" s="16"/>
      <c r="F165" s="10"/>
      <c r="G165" s="10"/>
      <c r="H165" s="16"/>
      <c r="I165" s="10"/>
      <c r="J165" s="10"/>
    </row>
    <row r="166" spans="1:10">
      <c r="A166" s="10"/>
      <c r="B166" s="3" t="str">
        <f>IF($A166="","",INDEX('Contract Summary'!$B$4:$B$203,MATCH($A166,'Contract Summary'!$A$4:$A$203,0)))</f>
        <v/>
      </c>
      <c r="C166" s="3" t="str">
        <f>IF($A166="","",INDEX('Contract Summary'!$C$4:$C$203,MATCH($A166,'Contract Summary'!$A$4:$A$203,0)))</f>
        <v/>
      </c>
      <c r="D166" s="16"/>
      <c r="E166" s="16"/>
      <c r="F166" s="10"/>
      <c r="G166" s="10"/>
      <c r="H166" s="16"/>
      <c r="I166" s="10"/>
      <c r="J166" s="10"/>
    </row>
    <row r="167" spans="1:10">
      <c r="A167" s="10"/>
      <c r="B167" s="3" t="str">
        <f>IF($A167="","",INDEX('Contract Summary'!$B$4:$B$203,MATCH($A167,'Contract Summary'!$A$4:$A$203,0)))</f>
        <v/>
      </c>
      <c r="C167" s="3" t="str">
        <f>IF($A167="","",INDEX('Contract Summary'!$C$4:$C$203,MATCH($A167,'Contract Summary'!$A$4:$A$203,0)))</f>
        <v/>
      </c>
      <c r="D167" s="16"/>
      <c r="E167" s="16"/>
      <c r="F167" s="10"/>
      <c r="G167" s="10"/>
      <c r="H167" s="16"/>
      <c r="I167" s="10"/>
      <c r="J167" s="10"/>
    </row>
    <row r="168" spans="1:10">
      <c r="A168" s="10"/>
      <c r="B168" s="3" t="str">
        <f>IF($A168="","",INDEX('Contract Summary'!$B$4:$B$203,MATCH($A168,'Contract Summary'!$A$4:$A$203,0)))</f>
        <v/>
      </c>
      <c r="C168" s="3" t="str">
        <f>IF($A168="","",INDEX('Contract Summary'!$C$4:$C$203,MATCH($A168,'Contract Summary'!$A$4:$A$203,0)))</f>
        <v/>
      </c>
      <c r="D168" s="16"/>
      <c r="E168" s="16"/>
      <c r="F168" s="10"/>
      <c r="G168" s="10"/>
      <c r="H168" s="16"/>
      <c r="I168" s="10"/>
      <c r="J168" s="10"/>
    </row>
    <row r="169" spans="1:10">
      <c r="A169" s="10"/>
      <c r="B169" s="3" t="str">
        <f>IF($A169="","",INDEX('Contract Summary'!$B$4:$B$203,MATCH($A169,'Contract Summary'!$A$4:$A$203,0)))</f>
        <v/>
      </c>
      <c r="C169" s="3" t="str">
        <f>IF($A169="","",INDEX('Contract Summary'!$C$4:$C$203,MATCH($A169,'Contract Summary'!$A$4:$A$203,0)))</f>
        <v/>
      </c>
      <c r="D169" s="16"/>
      <c r="E169" s="16"/>
      <c r="F169" s="10"/>
      <c r="G169" s="10"/>
      <c r="H169" s="16"/>
      <c r="I169" s="10"/>
      <c r="J169" s="10"/>
    </row>
    <row r="170" spans="1:10">
      <c r="A170" s="10"/>
      <c r="B170" s="3" t="str">
        <f>IF($A170="","",INDEX('Contract Summary'!$B$4:$B$203,MATCH($A170,'Contract Summary'!$A$4:$A$203,0)))</f>
        <v/>
      </c>
      <c r="C170" s="3" t="str">
        <f>IF($A170="","",INDEX('Contract Summary'!$C$4:$C$203,MATCH($A170,'Contract Summary'!$A$4:$A$203,0)))</f>
        <v/>
      </c>
      <c r="D170" s="16"/>
      <c r="E170" s="16"/>
      <c r="F170" s="10"/>
      <c r="G170" s="10"/>
      <c r="H170" s="16"/>
      <c r="I170" s="10"/>
      <c r="J170" s="10"/>
    </row>
    <row r="171" spans="1:10">
      <c r="A171" s="10"/>
      <c r="B171" s="3" t="str">
        <f>IF($A171="","",INDEX('Contract Summary'!$B$4:$B$203,MATCH($A171,'Contract Summary'!$A$4:$A$203,0)))</f>
        <v/>
      </c>
      <c r="C171" s="3" t="str">
        <f>IF($A171="","",INDEX('Contract Summary'!$C$4:$C$203,MATCH($A171,'Contract Summary'!$A$4:$A$203,0)))</f>
        <v/>
      </c>
      <c r="D171" s="16"/>
      <c r="E171" s="16"/>
      <c r="F171" s="10"/>
      <c r="G171" s="10"/>
      <c r="H171" s="16"/>
      <c r="I171" s="10"/>
      <c r="J171" s="10"/>
    </row>
    <row r="172" spans="1:10">
      <c r="A172" s="10"/>
      <c r="B172" s="3" t="str">
        <f>IF($A172="","",INDEX('Contract Summary'!$B$4:$B$203,MATCH($A172,'Contract Summary'!$A$4:$A$203,0)))</f>
        <v/>
      </c>
      <c r="C172" s="3" t="str">
        <f>IF($A172="","",INDEX('Contract Summary'!$C$4:$C$203,MATCH($A172,'Contract Summary'!$A$4:$A$203,0)))</f>
        <v/>
      </c>
      <c r="D172" s="16"/>
      <c r="E172" s="16"/>
      <c r="F172" s="10"/>
      <c r="G172" s="10"/>
      <c r="H172" s="16"/>
      <c r="I172" s="10"/>
      <c r="J172" s="10"/>
    </row>
    <row r="173" spans="1:10">
      <c r="A173" s="10"/>
      <c r="B173" s="3" t="str">
        <f>IF($A173="","",INDEX('Contract Summary'!$B$4:$B$203,MATCH($A173,'Contract Summary'!$A$4:$A$203,0)))</f>
        <v/>
      </c>
      <c r="C173" s="3" t="str">
        <f>IF($A173="","",INDEX('Contract Summary'!$C$4:$C$203,MATCH($A173,'Contract Summary'!$A$4:$A$203,0)))</f>
        <v/>
      </c>
      <c r="D173" s="16"/>
      <c r="E173" s="16"/>
      <c r="F173" s="10"/>
      <c r="G173" s="10"/>
      <c r="H173" s="16"/>
      <c r="I173" s="10"/>
      <c r="J173" s="10"/>
    </row>
    <row r="174" spans="1:10">
      <c r="A174" s="10"/>
      <c r="B174" s="3" t="str">
        <f>IF($A174="","",INDEX('Contract Summary'!$B$4:$B$203,MATCH($A174,'Contract Summary'!$A$4:$A$203,0)))</f>
        <v/>
      </c>
      <c r="C174" s="3" t="str">
        <f>IF($A174="","",INDEX('Contract Summary'!$C$4:$C$203,MATCH($A174,'Contract Summary'!$A$4:$A$203,0)))</f>
        <v/>
      </c>
      <c r="D174" s="16"/>
      <c r="E174" s="16"/>
      <c r="F174" s="10"/>
      <c r="G174" s="10"/>
      <c r="H174" s="16"/>
      <c r="I174" s="10"/>
      <c r="J174" s="10"/>
    </row>
    <row r="175" spans="1:10">
      <c r="A175" s="10"/>
      <c r="B175" s="3" t="str">
        <f>IF($A175="","",INDEX('Contract Summary'!$B$4:$B$203,MATCH($A175,'Contract Summary'!$A$4:$A$203,0)))</f>
        <v/>
      </c>
      <c r="C175" s="3" t="str">
        <f>IF($A175="","",INDEX('Contract Summary'!$C$4:$C$203,MATCH($A175,'Contract Summary'!$A$4:$A$203,0)))</f>
        <v/>
      </c>
      <c r="D175" s="16"/>
      <c r="E175" s="16"/>
      <c r="F175" s="10"/>
      <c r="G175" s="10"/>
      <c r="H175" s="16"/>
      <c r="I175" s="10"/>
      <c r="J175" s="10"/>
    </row>
    <row r="176" spans="1:10">
      <c r="A176" s="10"/>
      <c r="B176" s="3" t="str">
        <f>IF($A176="","",INDEX('Contract Summary'!$B$4:$B$203,MATCH($A176,'Contract Summary'!$A$4:$A$203,0)))</f>
        <v/>
      </c>
      <c r="C176" s="3" t="str">
        <f>IF($A176="","",INDEX('Contract Summary'!$C$4:$C$203,MATCH($A176,'Contract Summary'!$A$4:$A$203,0)))</f>
        <v/>
      </c>
      <c r="D176" s="16"/>
      <c r="E176" s="16"/>
      <c r="F176" s="10"/>
      <c r="G176" s="10"/>
      <c r="H176" s="16"/>
      <c r="I176" s="10"/>
      <c r="J176" s="10"/>
    </row>
    <row r="177" spans="1:10">
      <c r="A177" s="10"/>
      <c r="B177" s="3" t="str">
        <f>IF($A177="","",INDEX('Contract Summary'!$B$4:$B$203,MATCH($A177,'Contract Summary'!$A$4:$A$203,0)))</f>
        <v/>
      </c>
      <c r="C177" s="3" t="str">
        <f>IF($A177="","",INDEX('Contract Summary'!$C$4:$C$203,MATCH($A177,'Contract Summary'!$A$4:$A$203,0)))</f>
        <v/>
      </c>
      <c r="D177" s="16"/>
      <c r="E177" s="16"/>
      <c r="F177" s="10"/>
      <c r="G177" s="10"/>
      <c r="H177" s="16"/>
      <c r="I177" s="10"/>
      <c r="J177" s="10"/>
    </row>
    <row r="178" spans="1:10">
      <c r="A178" s="10"/>
      <c r="B178" s="3" t="str">
        <f>IF($A178="","",INDEX('Contract Summary'!$B$4:$B$203,MATCH($A178,'Contract Summary'!$A$4:$A$203,0)))</f>
        <v/>
      </c>
      <c r="C178" s="3" t="str">
        <f>IF($A178="","",INDEX('Contract Summary'!$C$4:$C$203,MATCH($A178,'Contract Summary'!$A$4:$A$203,0)))</f>
        <v/>
      </c>
      <c r="D178" s="16"/>
      <c r="E178" s="16"/>
      <c r="F178" s="10"/>
      <c r="G178" s="10"/>
      <c r="H178" s="16"/>
      <c r="I178" s="10"/>
      <c r="J178" s="10"/>
    </row>
    <row r="179" spans="1:10">
      <c r="A179" s="10"/>
      <c r="B179" s="3" t="str">
        <f>IF($A179="","",INDEX('Contract Summary'!$B$4:$B$203,MATCH($A179,'Contract Summary'!$A$4:$A$203,0)))</f>
        <v/>
      </c>
      <c r="C179" s="3" t="str">
        <f>IF($A179="","",INDEX('Contract Summary'!$C$4:$C$203,MATCH($A179,'Contract Summary'!$A$4:$A$203,0)))</f>
        <v/>
      </c>
      <c r="D179" s="16"/>
      <c r="E179" s="16"/>
      <c r="F179" s="10"/>
      <c r="G179" s="10"/>
      <c r="H179" s="16"/>
      <c r="I179" s="10"/>
      <c r="J179" s="10"/>
    </row>
    <row r="180" spans="1:10">
      <c r="A180" s="10"/>
      <c r="B180" s="3" t="str">
        <f>IF($A180="","",INDEX('Contract Summary'!$B$4:$B$203,MATCH($A180,'Contract Summary'!$A$4:$A$203,0)))</f>
        <v/>
      </c>
      <c r="C180" s="3" t="str">
        <f>IF($A180="","",INDEX('Contract Summary'!$C$4:$C$203,MATCH($A180,'Contract Summary'!$A$4:$A$203,0)))</f>
        <v/>
      </c>
      <c r="D180" s="16"/>
      <c r="E180" s="16"/>
      <c r="F180" s="10"/>
      <c r="G180" s="10"/>
      <c r="H180" s="16"/>
      <c r="I180" s="10"/>
      <c r="J180" s="10"/>
    </row>
    <row r="181" spans="1:10">
      <c r="A181" s="10"/>
      <c r="B181" s="3" t="str">
        <f>IF($A181="","",INDEX('Contract Summary'!$B$4:$B$203,MATCH($A181,'Contract Summary'!$A$4:$A$203,0)))</f>
        <v/>
      </c>
      <c r="C181" s="3" t="str">
        <f>IF($A181="","",INDEX('Contract Summary'!$C$4:$C$203,MATCH($A181,'Contract Summary'!$A$4:$A$203,0)))</f>
        <v/>
      </c>
      <c r="D181" s="16"/>
      <c r="E181" s="16"/>
      <c r="F181" s="10"/>
      <c r="G181" s="10"/>
      <c r="H181" s="16"/>
      <c r="I181" s="10"/>
      <c r="J181" s="10"/>
    </row>
    <row r="182" spans="1:10">
      <c r="A182" s="10"/>
      <c r="B182" s="3" t="str">
        <f>IF($A182="","",INDEX('Contract Summary'!$B$4:$B$203,MATCH($A182,'Contract Summary'!$A$4:$A$203,0)))</f>
        <v/>
      </c>
      <c r="C182" s="3" t="str">
        <f>IF($A182="","",INDEX('Contract Summary'!$C$4:$C$203,MATCH($A182,'Contract Summary'!$A$4:$A$203,0)))</f>
        <v/>
      </c>
      <c r="D182" s="16"/>
      <c r="E182" s="16"/>
      <c r="F182" s="10"/>
      <c r="G182" s="10"/>
      <c r="H182" s="16"/>
      <c r="I182" s="10"/>
      <c r="J182" s="10"/>
    </row>
    <row r="183" spans="1:10">
      <c r="A183" s="10"/>
      <c r="B183" s="3" t="str">
        <f>IF($A183="","",INDEX('Contract Summary'!$B$4:$B$203,MATCH($A183,'Contract Summary'!$A$4:$A$203,0)))</f>
        <v/>
      </c>
      <c r="C183" s="3" t="str">
        <f>IF($A183="","",INDEX('Contract Summary'!$C$4:$C$203,MATCH($A183,'Contract Summary'!$A$4:$A$203,0)))</f>
        <v/>
      </c>
      <c r="D183" s="16"/>
      <c r="E183" s="16"/>
      <c r="F183" s="10"/>
      <c r="G183" s="10"/>
      <c r="H183" s="16"/>
      <c r="I183" s="10"/>
      <c r="J183" s="10"/>
    </row>
    <row r="184" spans="1:10">
      <c r="A184" s="10"/>
      <c r="B184" s="3" t="str">
        <f>IF($A184="","",INDEX('Contract Summary'!$B$4:$B$203,MATCH($A184,'Contract Summary'!$A$4:$A$203,0)))</f>
        <v/>
      </c>
      <c r="C184" s="3" t="str">
        <f>IF($A184="","",INDEX('Contract Summary'!$C$4:$C$203,MATCH($A184,'Contract Summary'!$A$4:$A$203,0)))</f>
        <v/>
      </c>
      <c r="D184" s="16"/>
      <c r="E184" s="16"/>
      <c r="F184" s="10"/>
      <c r="G184" s="10"/>
      <c r="H184" s="16"/>
      <c r="I184" s="10"/>
      <c r="J184" s="10"/>
    </row>
    <row r="185" spans="1:10">
      <c r="A185" s="10"/>
      <c r="B185" s="3" t="str">
        <f>IF($A185="","",INDEX('Contract Summary'!$B$4:$B$203,MATCH($A185,'Contract Summary'!$A$4:$A$203,0)))</f>
        <v/>
      </c>
      <c r="C185" s="3" t="str">
        <f>IF($A185="","",INDEX('Contract Summary'!$C$4:$C$203,MATCH($A185,'Contract Summary'!$A$4:$A$203,0)))</f>
        <v/>
      </c>
      <c r="D185" s="16"/>
      <c r="E185" s="16"/>
      <c r="F185" s="10"/>
      <c r="G185" s="10"/>
      <c r="H185" s="16"/>
      <c r="I185" s="10"/>
      <c r="J185" s="10"/>
    </row>
    <row r="186" spans="1:10">
      <c r="A186" s="10"/>
      <c r="B186" s="3" t="str">
        <f>IF($A186="","",INDEX('Contract Summary'!$B$4:$B$203,MATCH($A186,'Contract Summary'!$A$4:$A$203,0)))</f>
        <v/>
      </c>
      <c r="C186" s="3" t="str">
        <f>IF($A186="","",INDEX('Contract Summary'!$C$4:$C$203,MATCH($A186,'Contract Summary'!$A$4:$A$203,0)))</f>
        <v/>
      </c>
      <c r="D186" s="16"/>
      <c r="E186" s="16"/>
      <c r="F186" s="10"/>
      <c r="G186" s="10"/>
      <c r="H186" s="16"/>
      <c r="I186" s="10"/>
      <c r="J186" s="10"/>
    </row>
    <row r="187" spans="1:10">
      <c r="A187" s="10"/>
      <c r="B187" s="3" t="str">
        <f>IF($A187="","",INDEX('Contract Summary'!$B$4:$B$203,MATCH($A187,'Contract Summary'!$A$4:$A$203,0)))</f>
        <v/>
      </c>
      <c r="C187" s="3" t="str">
        <f>IF($A187="","",INDEX('Contract Summary'!$C$4:$C$203,MATCH($A187,'Contract Summary'!$A$4:$A$203,0)))</f>
        <v/>
      </c>
      <c r="D187" s="16"/>
      <c r="E187" s="16"/>
      <c r="F187" s="10"/>
      <c r="G187" s="10"/>
      <c r="H187" s="16"/>
      <c r="I187" s="10"/>
      <c r="J187" s="10"/>
    </row>
    <row r="188" spans="1:10">
      <c r="A188" s="10"/>
      <c r="B188" s="3" t="str">
        <f>IF($A188="","",INDEX('Contract Summary'!$B$4:$B$203,MATCH($A188,'Contract Summary'!$A$4:$A$203,0)))</f>
        <v/>
      </c>
      <c r="C188" s="3" t="str">
        <f>IF($A188="","",INDEX('Contract Summary'!$C$4:$C$203,MATCH($A188,'Contract Summary'!$A$4:$A$203,0)))</f>
        <v/>
      </c>
      <c r="D188" s="16"/>
      <c r="E188" s="16"/>
      <c r="F188" s="10"/>
      <c r="G188" s="10"/>
      <c r="H188" s="16"/>
      <c r="I188" s="10"/>
      <c r="J188" s="10"/>
    </row>
    <row r="189" spans="1:10">
      <c r="A189" s="10"/>
      <c r="B189" s="3" t="str">
        <f>IF($A189="","",INDEX('Contract Summary'!$B$4:$B$203,MATCH($A189,'Contract Summary'!$A$4:$A$203,0)))</f>
        <v/>
      </c>
      <c r="C189" s="3" t="str">
        <f>IF($A189="","",INDEX('Contract Summary'!$C$4:$C$203,MATCH($A189,'Contract Summary'!$A$4:$A$203,0)))</f>
        <v/>
      </c>
      <c r="D189" s="16"/>
      <c r="E189" s="16"/>
      <c r="F189" s="10"/>
      <c r="G189" s="10"/>
      <c r="H189" s="16"/>
      <c r="I189" s="10"/>
      <c r="J189" s="10"/>
    </row>
    <row r="190" spans="1:10">
      <c r="A190" s="10"/>
      <c r="B190" s="3" t="str">
        <f>IF($A190="","",INDEX('Contract Summary'!$B$4:$B$203,MATCH($A190,'Contract Summary'!$A$4:$A$203,0)))</f>
        <v/>
      </c>
      <c r="C190" s="3" t="str">
        <f>IF($A190="","",INDEX('Contract Summary'!$C$4:$C$203,MATCH($A190,'Contract Summary'!$A$4:$A$203,0)))</f>
        <v/>
      </c>
      <c r="D190" s="16"/>
      <c r="E190" s="16"/>
      <c r="F190" s="10"/>
      <c r="G190" s="10"/>
      <c r="H190" s="16"/>
      <c r="I190" s="10"/>
      <c r="J190" s="10"/>
    </row>
    <row r="191" spans="1:10">
      <c r="A191" s="10"/>
      <c r="B191" s="3" t="str">
        <f>IF($A191="","",INDEX('Contract Summary'!$B$4:$B$203,MATCH($A191,'Contract Summary'!$A$4:$A$203,0)))</f>
        <v/>
      </c>
      <c r="C191" s="3" t="str">
        <f>IF($A191="","",INDEX('Contract Summary'!$C$4:$C$203,MATCH($A191,'Contract Summary'!$A$4:$A$203,0)))</f>
        <v/>
      </c>
      <c r="D191" s="16"/>
      <c r="E191" s="16"/>
      <c r="F191" s="10"/>
      <c r="G191" s="10"/>
      <c r="H191" s="16"/>
      <c r="I191" s="10"/>
      <c r="J191" s="10"/>
    </row>
    <row r="192" spans="1:10">
      <c r="A192" s="10"/>
      <c r="B192" s="3" t="str">
        <f>IF($A192="","",INDEX('Contract Summary'!$B$4:$B$203,MATCH($A192,'Contract Summary'!$A$4:$A$203,0)))</f>
        <v/>
      </c>
      <c r="C192" s="3" t="str">
        <f>IF($A192="","",INDEX('Contract Summary'!$C$4:$C$203,MATCH($A192,'Contract Summary'!$A$4:$A$203,0)))</f>
        <v/>
      </c>
      <c r="D192" s="16"/>
      <c r="E192" s="16"/>
      <c r="F192" s="10"/>
      <c r="G192" s="10"/>
      <c r="H192" s="16"/>
      <c r="I192" s="10"/>
      <c r="J192" s="10"/>
    </row>
    <row r="193" spans="1:10">
      <c r="A193" s="10"/>
      <c r="B193" s="3" t="str">
        <f>IF($A193="","",INDEX('Contract Summary'!$B$4:$B$203,MATCH($A193,'Contract Summary'!$A$4:$A$203,0)))</f>
        <v/>
      </c>
      <c r="C193" s="3" t="str">
        <f>IF($A193="","",INDEX('Contract Summary'!$C$4:$C$203,MATCH($A193,'Contract Summary'!$A$4:$A$203,0)))</f>
        <v/>
      </c>
      <c r="D193" s="16"/>
      <c r="E193" s="16"/>
      <c r="F193" s="10"/>
      <c r="G193" s="10"/>
      <c r="H193" s="16"/>
      <c r="I193" s="10"/>
      <c r="J193" s="10"/>
    </row>
    <row r="194" spans="1:10">
      <c r="A194" s="10"/>
      <c r="B194" s="3" t="str">
        <f>IF($A194="","",INDEX('Contract Summary'!$B$4:$B$203,MATCH($A194,'Contract Summary'!$A$4:$A$203,0)))</f>
        <v/>
      </c>
      <c r="C194" s="3" t="str">
        <f>IF($A194="","",INDEX('Contract Summary'!$C$4:$C$203,MATCH($A194,'Contract Summary'!$A$4:$A$203,0)))</f>
        <v/>
      </c>
      <c r="D194" s="16"/>
      <c r="E194" s="16"/>
      <c r="F194" s="10"/>
      <c r="G194" s="10"/>
      <c r="H194" s="16"/>
      <c r="I194" s="10"/>
      <c r="J194" s="10"/>
    </row>
    <row r="195" spans="1:10">
      <c r="A195" s="10"/>
      <c r="B195" s="3" t="str">
        <f>IF($A195="","",INDEX('Contract Summary'!$B$4:$B$203,MATCH($A195,'Contract Summary'!$A$4:$A$203,0)))</f>
        <v/>
      </c>
      <c r="C195" s="3" t="str">
        <f>IF($A195="","",INDEX('Contract Summary'!$C$4:$C$203,MATCH($A195,'Contract Summary'!$A$4:$A$203,0)))</f>
        <v/>
      </c>
      <c r="D195" s="16"/>
      <c r="E195" s="16"/>
      <c r="F195" s="10"/>
      <c r="G195" s="10"/>
      <c r="H195" s="16"/>
      <c r="I195" s="10"/>
      <c r="J195" s="10"/>
    </row>
    <row r="196" spans="1:10">
      <c r="A196" s="10"/>
      <c r="B196" s="3" t="str">
        <f>IF($A196="","",INDEX('Contract Summary'!$B$4:$B$203,MATCH($A196,'Contract Summary'!$A$4:$A$203,0)))</f>
        <v/>
      </c>
      <c r="C196" s="3" t="str">
        <f>IF($A196="","",INDEX('Contract Summary'!$C$4:$C$203,MATCH($A196,'Contract Summary'!$A$4:$A$203,0)))</f>
        <v/>
      </c>
      <c r="D196" s="16"/>
      <c r="E196" s="16"/>
      <c r="F196" s="10"/>
      <c r="G196" s="10"/>
      <c r="H196" s="16"/>
      <c r="I196" s="10"/>
      <c r="J196" s="10"/>
    </row>
    <row r="197" spans="1:10">
      <c r="A197" s="10"/>
      <c r="B197" s="3" t="str">
        <f>IF($A197="","",INDEX('Contract Summary'!$B$4:$B$203,MATCH($A197,'Contract Summary'!$A$4:$A$203,0)))</f>
        <v/>
      </c>
      <c r="C197" s="3" t="str">
        <f>IF($A197="","",INDEX('Contract Summary'!$C$4:$C$203,MATCH($A197,'Contract Summary'!$A$4:$A$203,0)))</f>
        <v/>
      </c>
      <c r="D197" s="16"/>
      <c r="E197" s="16"/>
      <c r="F197" s="10"/>
      <c r="G197" s="10"/>
      <c r="H197" s="16"/>
      <c r="I197" s="10"/>
      <c r="J197" s="10"/>
    </row>
    <row r="198" spans="1:10">
      <c r="A198" s="10"/>
      <c r="B198" s="3" t="str">
        <f>IF($A198="","",INDEX('Contract Summary'!$B$4:$B$203,MATCH($A198,'Contract Summary'!$A$4:$A$203,0)))</f>
        <v/>
      </c>
      <c r="C198" s="3" t="str">
        <f>IF($A198="","",INDEX('Contract Summary'!$C$4:$C$203,MATCH($A198,'Contract Summary'!$A$4:$A$203,0)))</f>
        <v/>
      </c>
      <c r="D198" s="16"/>
      <c r="E198" s="16"/>
      <c r="F198" s="10"/>
      <c r="G198" s="10"/>
      <c r="H198" s="16"/>
      <c r="I198" s="10"/>
      <c r="J198" s="10"/>
    </row>
    <row r="199" spans="1:10">
      <c r="A199" s="10"/>
      <c r="B199" s="3" t="str">
        <f>IF($A199="","",INDEX('Contract Summary'!$B$4:$B$203,MATCH($A199,'Contract Summary'!$A$4:$A$203,0)))</f>
        <v/>
      </c>
      <c r="C199" s="3" t="str">
        <f>IF($A199="","",INDEX('Contract Summary'!$C$4:$C$203,MATCH($A199,'Contract Summary'!$A$4:$A$203,0)))</f>
        <v/>
      </c>
      <c r="D199" s="16"/>
      <c r="E199" s="16"/>
      <c r="F199" s="10"/>
      <c r="G199" s="10"/>
      <c r="H199" s="16"/>
      <c r="I199" s="10"/>
      <c r="J199" s="10"/>
    </row>
    <row r="200" spans="1:10">
      <c r="A200" s="10"/>
      <c r="B200" s="3" t="str">
        <f>IF($A200="","",INDEX('Contract Summary'!$B$4:$B$203,MATCH($A200,'Contract Summary'!$A$4:$A$203,0)))</f>
        <v/>
      </c>
      <c r="C200" s="3" t="str">
        <f>IF($A200="","",INDEX('Contract Summary'!$C$4:$C$203,MATCH($A200,'Contract Summary'!$A$4:$A$203,0)))</f>
        <v/>
      </c>
      <c r="D200" s="16"/>
      <c r="E200" s="16"/>
      <c r="F200" s="10"/>
      <c r="G200" s="10"/>
      <c r="H200" s="16"/>
      <c r="I200" s="10"/>
      <c r="J200" s="10"/>
    </row>
    <row r="201" spans="1:10">
      <c r="A201" s="10"/>
      <c r="B201" s="3" t="str">
        <f>IF($A201="","",INDEX('Contract Summary'!$B$4:$B$203,MATCH($A201,'Contract Summary'!$A$4:$A$203,0)))</f>
        <v/>
      </c>
      <c r="C201" s="3" t="str">
        <f>IF($A201="","",INDEX('Contract Summary'!$C$4:$C$203,MATCH($A201,'Contract Summary'!$A$4:$A$203,0)))</f>
        <v/>
      </c>
      <c r="D201" s="16"/>
      <c r="E201" s="16"/>
      <c r="F201" s="10"/>
      <c r="G201" s="10"/>
      <c r="H201" s="16"/>
      <c r="I201" s="10"/>
      <c r="J201" s="10"/>
    </row>
    <row r="202" spans="1:10">
      <c r="A202" s="10"/>
      <c r="B202" s="3" t="str">
        <f>IF($A202="","",INDEX('Contract Summary'!$B$4:$B$203,MATCH($A202,'Contract Summary'!$A$4:$A$203,0)))</f>
        <v/>
      </c>
      <c r="C202" s="3" t="str">
        <f>IF($A202="","",INDEX('Contract Summary'!$C$4:$C$203,MATCH($A202,'Contract Summary'!$A$4:$A$203,0)))</f>
        <v/>
      </c>
      <c r="D202" s="16"/>
      <c r="E202" s="16"/>
      <c r="F202" s="10"/>
      <c r="G202" s="10"/>
      <c r="H202" s="16"/>
      <c r="I202" s="10"/>
      <c r="J202" s="10"/>
    </row>
    <row r="203" spans="1:10">
      <c r="A203" s="10"/>
      <c r="B203" s="3" t="str">
        <f>IF($A203="","",INDEX('Contract Summary'!$B$4:$B$203,MATCH($A203,'Contract Summary'!$A$4:$A$203,0)))</f>
        <v/>
      </c>
      <c r="C203" s="3" t="str">
        <f>IF($A203="","",INDEX('Contract Summary'!$C$4:$C$203,MATCH($A203,'Contract Summary'!$A$4:$A$203,0)))</f>
        <v/>
      </c>
      <c r="D203" s="16"/>
      <c r="E203" s="16"/>
      <c r="F203" s="10"/>
      <c r="G203" s="10"/>
      <c r="H203" s="16"/>
      <c r="I203" s="10"/>
      <c r="J203" s="10"/>
    </row>
  </sheetData>
  <mergeCells count="2">
    <mergeCell ref="A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03"/>
  <sheetViews>
    <sheetView workbookViewId="0">
      <selection activeCell="A4" sqref="A4"/>
    </sheetView>
  </sheetViews>
  <sheetFormatPr defaultRowHeight="14.5"/>
  <cols>
    <col min="1" max="1" width="28" customWidth="1"/>
    <col min="2" max="2" width="18" customWidth="1"/>
    <col min="3" max="6" width="22" customWidth="1"/>
    <col min="7" max="7" width="26" customWidth="1"/>
    <col min="8" max="8" width="20" customWidth="1"/>
    <col min="9" max="9" width="35" customWidth="1"/>
  </cols>
  <sheetData>
    <row r="1" spans="1:9" ht="24" customHeight="1">
      <c r="A1" s="26" t="s">
        <v>124</v>
      </c>
      <c r="B1" s="25"/>
      <c r="C1" s="25"/>
      <c r="D1" s="25"/>
      <c r="E1" s="25"/>
      <c r="F1" s="25"/>
      <c r="G1" s="25"/>
      <c r="H1" s="25"/>
      <c r="I1" s="25"/>
    </row>
    <row r="2" spans="1:9" ht="18" customHeight="1">
      <c r="A2" s="24" t="s">
        <v>125</v>
      </c>
      <c r="B2" s="25"/>
      <c r="C2" s="25"/>
      <c r="D2" s="25"/>
      <c r="E2" s="25"/>
      <c r="F2" s="25"/>
      <c r="G2" s="25"/>
      <c r="H2" s="25"/>
      <c r="I2" s="25"/>
    </row>
    <row r="3" spans="1:9" ht="32.15" customHeight="1">
      <c r="A3" s="6" t="s">
        <v>14</v>
      </c>
      <c r="B3" s="6" t="s">
        <v>22</v>
      </c>
      <c r="C3" s="6" t="s">
        <v>102</v>
      </c>
      <c r="D3" s="6" t="s">
        <v>28</v>
      </c>
      <c r="E3" s="6" t="s">
        <v>126</v>
      </c>
      <c r="F3" s="6" t="s">
        <v>127</v>
      </c>
      <c r="G3" s="6" t="s">
        <v>128</v>
      </c>
      <c r="H3" s="6" t="s">
        <v>129</v>
      </c>
      <c r="I3" s="6" t="s">
        <v>116</v>
      </c>
    </row>
    <row r="4" spans="1:9">
      <c r="A4" s="10">
        <v>20</v>
      </c>
      <c r="B4" s="3" t="str">
        <f>IF($A4="","",INDEX('Contract Summary'!$B$4:$B$203,MATCH($A4,'Contract Summary'!$A$4:$A$203,0)))</f>
        <v>PacificSource</v>
      </c>
      <c r="C4" s="3">
        <f>IF($A4="","",INDEX('Contract Summary'!$C$4:$C$203,MATCH($A4,'Contract Summary'!$A$4:$A$203,0)))</f>
        <v>0</v>
      </c>
      <c r="D4" s="16"/>
      <c r="E4" s="10"/>
      <c r="F4" s="16"/>
      <c r="G4" s="10"/>
      <c r="H4" s="16"/>
      <c r="I4" s="10"/>
    </row>
    <row r="5" spans="1:9">
      <c r="A5" s="10"/>
      <c r="B5" s="3" t="str">
        <f>IF($A5="","",INDEX('Contract Summary'!$B$4:$B$203,MATCH($A5,'Contract Summary'!$A$4:$A$203,0)))</f>
        <v/>
      </c>
      <c r="C5" s="3" t="str">
        <f>IF($A5="","",INDEX('Contract Summary'!$C$4:$C$203,MATCH($A5,'Contract Summary'!$A$4:$A$203,0)))</f>
        <v/>
      </c>
      <c r="D5" s="16"/>
      <c r="E5" s="10"/>
      <c r="F5" s="16"/>
      <c r="G5" s="10"/>
      <c r="H5" s="16"/>
      <c r="I5" s="10"/>
    </row>
    <row r="6" spans="1:9">
      <c r="A6" s="10"/>
      <c r="B6" s="3" t="str">
        <f>IF($A6="","",INDEX('Contract Summary'!$B$4:$B$203,MATCH($A6,'Contract Summary'!$A$4:$A$203,0)))</f>
        <v/>
      </c>
      <c r="C6" s="3" t="str">
        <f>IF($A6="","",INDEX('Contract Summary'!$C$4:$C$203,MATCH($A6,'Contract Summary'!$A$4:$A$203,0)))</f>
        <v/>
      </c>
      <c r="D6" s="16"/>
      <c r="E6" s="10"/>
      <c r="F6" s="16"/>
      <c r="G6" s="10"/>
      <c r="H6" s="16"/>
      <c r="I6" s="10"/>
    </row>
    <row r="7" spans="1:9">
      <c r="A7" s="10"/>
      <c r="B7" s="3" t="str">
        <f>IF($A7="","",INDEX('Contract Summary'!$B$4:$B$203,MATCH($A7,'Contract Summary'!$A$4:$A$203,0)))</f>
        <v/>
      </c>
      <c r="C7" s="3" t="str">
        <f>IF($A7="","",INDEX('Contract Summary'!$C$4:$C$203,MATCH($A7,'Contract Summary'!$A$4:$A$203,0)))</f>
        <v/>
      </c>
      <c r="D7" s="16"/>
      <c r="E7" s="10"/>
      <c r="F7" s="16"/>
      <c r="G7" s="10"/>
      <c r="H7" s="16"/>
      <c r="I7" s="10"/>
    </row>
    <row r="8" spans="1:9">
      <c r="A8" s="10"/>
      <c r="B8" s="3" t="str">
        <f>IF($A8="","",INDEX('Contract Summary'!$B$4:$B$203,MATCH($A8,'Contract Summary'!$A$4:$A$203,0)))</f>
        <v/>
      </c>
      <c r="C8" s="3" t="str">
        <f>IF($A8="","",INDEX('Contract Summary'!$C$4:$C$203,MATCH($A8,'Contract Summary'!$A$4:$A$203,0)))</f>
        <v/>
      </c>
      <c r="D8" s="16"/>
      <c r="E8" s="10"/>
      <c r="F8" s="16"/>
      <c r="G8" s="10"/>
      <c r="H8" s="16"/>
      <c r="I8" s="10"/>
    </row>
    <row r="9" spans="1:9">
      <c r="A9" s="10"/>
      <c r="B9" s="3" t="str">
        <f>IF($A9="","",INDEX('Contract Summary'!$B$4:$B$203,MATCH($A9,'Contract Summary'!$A$4:$A$203,0)))</f>
        <v/>
      </c>
      <c r="C9" s="3" t="str">
        <f>IF($A9="","",INDEX('Contract Summary'!$C$4:$C$203,MATCH($A9,'Contract Summary'!$A$4:$A$203,0)))</f>
        <v/>
      </c>
      <c r="D9" s="16"/>
      <c r="E9" s="10"/>
      <c r="F9" s="16"/>
      <c r="G9" s="10"/>
      <c r="H9" s="16"/>
      <c r="I9" s="10"/>
    </row>
    <row r="10" spans="1:9">
      <c r="A10" s="10"/>
      <c r="B10" s="3" t="str">
        <f>IF($A10="","",INDEX('Contract Summary'!$B$4:$B$203,MATCH($A10,'Contract Summary'!$A$4:$A$203,0)))</f>
        <v/>
      </c>
      <c r="C10" s="3" t="str">
        <f>IF($A10="","",INDEX('Contract Summary'!$C$4:$C$203,MATCH($A10,'Contract Summary'!$A$4:$A$203,0)))</f>
        <v/>
      </c>
      <c r="D10" s="16"/>
      <c r="E10" s="10"/>
      <c r="F10" s="16"/>
      <c r="G10" s="10"/>
      <c r="H10" s="16"/>
      <c r="I10" s="10"/>
    </row>
    <row r="11" spans="1:9">
      <c r="A11" s="10"/>
      <c r="B11" s="3" t="str">
        <f>IF($A11="","",INDEX('Contract Summary'!$B$4:$B$203,MATCH($A11,'Contract Summary'!$A$4:$A$203,0)))</f>
        <v/>
      </c>
      <c r="C11" s="3" t="str">
        <f>IF($A11="","",INDEX('Contract Summary'!$C$4:$C$203,MATCH($A11,'Contract Summary'!$A$4:$A$203,0)))</f>
        <v/>
      </c>
      <c r="D11" s="16"/>
      <c r="E11" s="10"/>
      <c r="F11" s="16"/>
      <c r="G11" s="10"/>
      <c r="H11" s="16"/>
      <c r="I11" s="10"/>
    </row>
    <row r="12" spans="1:9">
      <c r="A12" s="10"/>
      <c r="B12" s="3" t="str">
        <f>IF($A12="","",INDEX('Contract Summary'!$B$4:$B$203,MATCH($A12,'Contract Summary'!$A$4:$A$203,0)))</f>
        <v/>
      </c>
      <c r="C12" s="3" t="str">
        <f>IF($A12="","",INDEX('Contract Summary'!$C$4:$C$203,MATCH($A12,'Contract Summary'!$A$4:$A$203,0)))</f>
        <v/>
      </c>
      <c r="D12" s="16"/>
      <c r="E12" s="10"/>
      <c r="F12" s="16"/>
      <c r="G12" s="10"/>
      <c r="H12" s="16"/>
      <c r="I12" s="10"/>
    </row>
    <row r="13" spans="1:9">
      <c r="A13" s="10"/>
      <c r="B13" s="3" t="str">
        <f>IF($A13="","",INDEX('Contract Summary'!$B$4:$B$203,MATCH($A13,'Contract Summary'!$A$4:$A$203,0)))</f>
        <v/>
      </c>
      <c r="C13" s="3" t="str">
        <f>IF($A13="","",INDEX('Contract Summary'!$C$4:$C$203,MATCH($A13,'Contract Summary'!$A$4:$A$203,0)))</f>
        <v/>
      </c>
      <c r="D13" s="16"/>
      <c r="E13" s="10"/>
      <c r="F13" s="16"/>
      <c r="G13" s="10"/>
      <c r="H13" s="16"/>
      <c r="I13" s="10"/>
    </row>
    <row r="14" spans="1:9">
      <c r="A14" s="10"/>
      <c r="B14" s="3" t="str">
        <f>IF($A14="","",INDEX('Contract Summary'!$B$4:$B$203,MATCH($A14,'Contract Summary'!$A$4:$A$203,0)))</f>
        <v/>
      </c>
      <c r="C14" s="3" t="str">
        <f>IF($A14="","",INDEX('Contract Summary'!$C$4:$C$203,MATCH($A14,'Contract Summary'!$A$4:$A$203,0)))</f>
        <v/>
      </c>
      <c r="D14" s="16"/>
      <c r="E14" s="10"/>
      <c r="F14" s="16"/>
      <c r="G14" s="10"/>
      <c r="H14" s="16"/>
      <c r="I14" s="10"/>
    </row>
    <row r="15" spans="1:9">
      <c r="A15" s="10"/>
      <c r="B15" s="3" t="str">
        <f>IF($A15="","",INDEX('Contract Summary'!$B$4:$B$203,MATCH($A15,'Contract Summary'!$A$4:$A$203,0)))</f>
        <v/>
      </c>
      <c r="C15" s="3" t="str">
        <f>IF($A15="","",INDEX('Contract Summary'!$C$4:$C$203,MATCH($A15,'Contract Summary'!$A$4:$A$203,0)))</f>
        <v/>
      </c>
      <c r="D15" s="16"/>
      <c r="E15" s="10"/>
      <c r="F15" s="16"/>
      <c r="G15" s="10"/>
      <c r="H15" s="16"/>
      <c r="I15" s="10"/>
    </row>
    <row r="16" spans="1:9">
      <c r="A16" s="10"/>
      <c r="B16" s="3" t="str">
        <f>IF($A16="","",INDEX('Contract Summary'!$B$4:$B$203,MATCH($A16,'Contract Summary'!$A$4:$A$203,0)))</f>
        <v/>
      </c>
      <c r="C16" s="3" t="str">
        <f>IF($A16="","",INDEX('Contract Summary'!$C$4:$C$203,MATCH($A16,'Contract Summary'!$A$4:$A$203,0)))</f>
        <v/>
      </c>
      <c r="D16" s="16"/>
      <c r="E16" s="10"/>
      <c r="F16" s="16"/>
      <c r="G16" s="10"/>
      <c r="H16" s="16"/>
      <c r="I16" s="10"/>
    </row>
    <row r="17" spans="1:9">
      <c r="A17" s="10"/>
      <c r="B17" s="3" t="str">
        <f>IF($A17="","",INDEX('Contract Summary'!$B$4:$B$203,MATCH($A17,'Contract Summary'!$A$4:$A$203,0)))</f>
        <v/>
      </c>
      <c r="C17" s="3" t="str">
        <f>IF($A17="","",INDEX('Contract Summary'!$C$4:$C$203,MATCH($A17,'Contract Summary'!$A$4:$A$203,0)))</f>
        <v/>
      </c>
      <c r="D17" s="16"/>
      <c r="E17" s="10"/>
      <c r="F17" s="16"/>
      <c r="G17" s="10"/>
      <c r="H17" s="16"/>
      <c r="I17" s="10"/>
    </row>
    <row r="18" spans="1:9">
      <c r="A18" s="10"/>
      <c r="B18" s="3" t="str">
        <f>IF($A18="","",INDEX('Contract Summary'!$B$4:$B$203,MATCH($A18,'Contract Summary'!$A$4:$A$203,0)))</f>
        <v/>
      </c>
      <c r="C18" s="3" t="str">
        <f>IF($A18="","",INDEX('Contract Summary'!$C$4:$C$203,MATCH($A18,'Contract Summary'!$A$4:$A$203,0)))</f>
        <v/>
      </c>
      <c r="D18" s="16"/>
      <c r="E18" s="10"/>
      <c r="F18" s="16"/>
      <c r="G18" s="10"/>
      <c r="H18" s="16"/>
      <c r="I18" s="10"/>
    </row>
    <row r="19" spans="1:9">
      <c r="A19" s="10"/>
      <c r="B19" s="3" t="str">
        <f>IF($A19="","",INDEX('Contract Summary'!$B$4:$B$203,MATCH($A19,'Contract Summary'!$A$4:$A$203,0)))</f>
        <v/>
      </c>
      <c r="C19" s="3" t="str">
        <f>IF($A19="","",INDEX('Contract Summary'!$C$4:$C$203,MATCH($A19,'Contract Summary'!$A$4:$A$203,0)))</f>
        <v/>
      </c>
      <c r="D19" s="16"/>
      <c r="E19" s="10"/>
      <c r="F19" s="16"/>
      <c r="G19" s="10"/>
      <c r="H19" s="16"/>
      <c r="I19" s="10"/>
    </row>
    <row r="20" spans="1:9">
      <c r="A20" s="10"/>
      <c r="B20" s="3" t="str">
        <f>IF($A20="","",INDEX('Contract Summary'!$B$4:$B$203,MATCH($A20,'Contract Summary'!$A$4:$A$203,0)))</f>
        <v/>
      </c>
      <c r="C20" s="3" t="str">
        <f>IF($A20="","",INDEX('Contract Summary'!$C$4:$C$203,MATCH($A20,'Contract Summary'!$A$4:$A$203,0)))</f>
        <v/>
      </c>
      <c r="D20" s="16"/>
      <c r="E20" s="10"/>
      <c r="F20" s="16"/>
      <c r="G20" s="10"/>
      <c r="H20" s="16"/>
      <c r="I20" s="10"/>
    </row>
    <row r="21" spans="1:9">
      <c r="A21" s="10"/>
      <c r="B21" s="3" t="str">
        <f>IF($A21="","",INDEX('Contract Summary'!$B$4:$B$203,MATCH($A21,'Contract Summary'!$A$4:$A$203,0)))</f>
        <v/>
      </c>
      <c r="C21" s="3" t="str">
        <f>IF($A21="","",INDEX('Contract Summary'!$C$4:$C$203,MATCH($A21,'Contract Summary'!$A$4:$A$203,0)))</f>
        <v/>
      </c>
      <c r="D21" s="16"/>
      <c r="E21" s="10"/>
      <c r="F21" s="16"/>
      <c r="G21" s="10"/>
      <c r="H21" s="16"/>
      <c r="I21" s="10"/>
    </row>
    <row r="22" spans="1:9">
      <c r="A22" s="10"/>
      <c r="B22" s="3" t="str">
        <f>IF($A22="","",INDEX('Contract Summary'!$B$4:$B$203,MATCH($A22,'Contract Summary'!$A$4:$A$203,0)))</f>
        <v/>
      </c>
      <c r="C22" s="3" t="str">
        <f>IF($A22="","",INDEX('Contract Summary'!$C$4:$C$203,MATCH($A22,'Contract Summary'!$A$4:$A$203,0)))</f>
        <v/>
      </c>
      <c r="D22" s="16"/>
      <c r="E22" s="10"/>
      <c r="F22" s="16"/>
      <c r="G22" s="10"/>
      <c r="H22" s="16"/>
      <c r="I22" s="10"/>
    </row>
    <row r="23" spans="1:9">
      <c r="A23" s="10"/>
      <c r="B23" s="3" t="str">
        <f>IF($A23="","",INDEX('Contract Summary'!$B$4:$B$203,MATCH($A23,'Contract Summary'!$A$4:$A$203,0)))</f>
        <v/>
      </c>
      <c r="C23" s="3" t="str">
        <f>IF($A23="","",INDEX('Contract Summary'!$C$4:$C$203,MATCH($A23,'Contract Summary'!$A$4:$A$203,0)))</f>
        <v/>
      </c>
      <c r="D23" s="16"/>
      <c r="E23" s="10"/>
      <c r="F23" s="16"/>
      <c r="G23" s="10"/>
      <c r="H23" s="16"/>
      <c r="I23" s="10"/>
    </row>
    <row r="24" spans="1:9">
      <c r="A24" s="10"/>
      <c r="B24" s="3" t="str">
        <f>IF($A24="","",INDEX('Contract Summary'!$B$4:$B$203,MATCH($A24,'Contract Summary'!$A$4:$A$203,0)))</f>
        <v/>
      </c>
      <c r="C24" s="3" t="str">
        <f>IF($A24="","",INDEX('Contract Summary'!$C$4:$C$203,MATCH($A24,'Contract Summary'!$A$4:$A$203,0)))</f>
        <v/>
      </c>
      <c r="D24" s="16"/>
      <c r="E24" s="10"/>
      <c r="F24" s="16"/>
      <c r="G24" s="10"/>
      <c r="H24" s="16"/>
      <c r="I24" s="10"/>
    </row>
    <row r="25" spans="1:9">
      <c r="A25" s="10"/>
      <c r="B25" s="3" t="str">
        <f>IF($A25="","",INDEX('Contract Summary'!$B$4:$B$203,MATCH($A25,'Contract Summary'!$A$4:$A$203,0)))</f>
        <v/>
      </c>
      <c r="C25" s="3" t="str">
        <f>IF($A25="","",INDEX('Contract Summary'!$C$4:$C$203,MATCH($A25,'Contract Summary'!$A$4:$A$203,0)))</f>
        <v/>
      </c>
      <c r="D25" s="16"/>
      <c r="E25" s="10"/>
      <c r="F25" s="16"/>
      <c r="G25" s="10"/>
      <c r="H25" s="16"/>
      <c r="I25" s="10"/>
    </row>
    <row r="26" spans="1:9">
      <c r="A26" s="10"/>
      <c r="B26" s="3" t="str">
        <f>IF($A26="","",INDEX('Contract Summary'!$B$4:$B$203,MATCH($A26,'Contract Summary'!$A$4:$A$203,0)))</f>
        <v/>
      </c>
      <c r="C26" s="3" t="str">
        <f>IF($A26="","",INDEX('Contract Summary'!$C$4:$C$203,MATCH($A26,'Contract Summary'!$A$4:$A$203,0)))</f>
        <v/>
      </c>
      <c r="D26" s="16"/>
      <c r="E26" s="10"/>
      <c r="F26" s="16"/>
      <c r="G26" s="10"/>
      <c r="H26" s="16"/>
      <c r="I26" s="10"/>
    </row>
    <row r="27" spans="1:9">
      <c r="A27" s="10"/>
      <c r="B27" s="3" t="str">
        <f>IF($A27="","",INDEX('Contract Summary'!$B$4:$B$203,MATCH($A27,'Contract Summary'!$A$4:$A$203,0)))</f>
        <v/>
      </c>
      <c r="C27" s="3" t="str">
        <f>IF($A27="","",INDEX('Contract Summary'!$C$4:$C$203,MATCH($A27,'Contract Summary'!$A$4:$A$203,0)))</f>
        <v/>
      </c>
      <c r="D27" s="16"/>
      <c r="E27" s="10"/>
      <c r="F27" s="16"/>
      <c r="G27" s="10"/>
      <c r="H27" s="16"/>
      <c r="I27" s="10"/>
    </row>
    <row r="28" spans="1:9">
      <c r="A28" s="10"/>
      <c r="B28" s="3" t="str">
        <f>IF($A28="","",INDEX('Contract Summary'!$B$4:$B$203,MATCH($A28,'Contract Summary'!$A$4:$A$203,0)))</f>
        <v/>
      </c>
      <c r="C28" s="3" t="str">
        <f>IF($A28="","",INDEX('Contract Summary'!$C$4:$C$203,MATCH($A28,'Contract Summary'!$A$4:$A$203,0)))</f>
        <v/>
      </c>
      <c r="D28" s="16"/>
      <c r="E28" s="10"/>
      <c r="F28" s="16"/>
      <c r="G28" s="10"/>
      <c r="H28" s="16"/>
      <c r="I28" s="10"/>
    </row>
    <row r="29" spans="1:9">
      <c r="A29" s="10"/>
      <c r="B29" s="3" t="str">
        <f>IF($A29="","",INDEX('Contract Summary'!$B$4:$B$203,MATCH($A29,'Contract Summary'!$A$4:$A$203,0)))</f>
        <v/>
      </c>
      <c r="C29" s="3" t="str">
        <f>IF($A29="","",INDEX('Contract Summary'!$C$4:$C$203,MATCH($A29,'Contract Summary'!$A$4:$A$203,0)))</f>
        <v/>
      </c>
      <c r="D29" s="16"/>
      <c r="E29" s="10"/>
      <c r="F29" s="16"/>
      <c r="G29" s="10"/>
      <c r="H29" s="16"/>
      <c r="I29" s="10"/>
    </row>
    <row r="30" spans="1:9">
      <c r="A30" s="10"/>
      <c r="B30" s="3" t="str">
        <f>IF($A30="","",INDEX('Contract Summary'!$B$4:$B$203,MATCH($A30,'Contract Summary'!$A$4:$A$203,0)))</f>
        <v/>
      </c>
      <c r="C30" s="3" t="str">
        <f>IF($A30="","",INDEX('Contract Summary'!$C$4:$C$203,MATCH($A30,'Contract Summary'!$A$4:$A$203,0)))</f>
        <v/>
      </c>
      <c r="D30" s="16"/>
      <c r="E30" s="10"/>
      <c r="F30" s="16"/>
      <c r="G30" s="10"/>
      <c r="H30" s="16"/>
      <c r="I30" s="10"/>
    </row>
    <row r="31" spans="1:9">
      <c r="A31" s="10"/>
      <c r="B31" s="3" t="str">
        <f>IF($A31="","",INDEX('Contract Summary'!$B$4:$B$203,MATCH($A31,'Contract Summary'!$A$4:$A$203,0)))</f>
        <v/>
      </c>
      <c r="C31" s="3" t="str">
        <f>IF($A31="","",INDEX('Contract Summary'!$C$4:$C$203,MATCH($A31,'Contract Summary'!$A$4:$A$203,0)))</f>
        <v/>
      </c>
      <c r="D31" s="16"/>
      <c r="E31" s="10"/>
      <c r="F31" s="16"/>
      <c r="G31" s="10"/>
      <c r="H31" s="16"/>
      <c r="I31" s="10"/>
    </row>
    <row r="32" spans="1:9">
      <c r="A32" s="10"/>
      <c r="B32" s="3" t="str">
        <f>IF($A32="","",INDEX('Contract Summary'!$B$4:$B$203,MATCH($A32,'Contract Summary'!$A$4:$A$203,0)))</f>
        <v/>
      </c>
      <c r="C32" s="3" t="str">
        <f>IF($A32="","",INDEX('Contract Summary'!$C$4:$C$203,MATCH($A32,'Contract Summary'!$A$4:$A$203,0)))</f>
        <v/>
      </c>
      <c r="D32" s="16"/>
      <c r="E32" s="10"/>
      <c r="F32" s="16"/>
      <c r="G32" s="10"/>
      <c r="H32" s="16"/>
      <c r="I32" s="10"/>
    </row>
    <row r="33" spans="1:9">
      <c r="A33" s="10"/>
      <c r="B33" s="3" t="str">
        <f>IF($A33="","",INDEX('Contract Summary'!$B$4:$B$203,MATCH($A33,'Contract Summary'!$A$4:$A$203,0)))</f>
        <v/>
      </c>
      <c r="C33" s="3" t="str">
        <f>IF($A33="","",INDEX('Contract Summary'!$C$4:$C$203,MATCH($A33,'Contract Summary'!$A$4:$A$203,0)))</f>
        <v/>
      </c>
      <c r="D33" s="16"/>
      <c r="E33" s="10"/>
      <c r="F33" s="16"/>
      <c r="G33" s="10"/>
      <c r="H33" s="16"/>
      <c r="I33" s="10"/>
    </row>
    <row r="34" spans="1:9">
      <c r="A34" s="10"/>
      <c r="B34" s="3" t="str">
        <f>IF($A34="","",INDEX('Contract Summary'!$B$4:$B$203,MATCH($A34,'Contract Summary'!$A$4:$A$203,0)))</f>
        <v/>
      </c>
      <c r="C34" s="3" t="str">
        <f>IF($A34="","",INDEX('Contract Summary'!$C$4:$C$203,MATCH($A34,'Contract Summary'!$A$4:$A$203,0)))</f>
        <v/>
      </c>
      <c r="D34" s="16"/>
      <c r="E34" s="10"/>
      <c r="F34" s="16"/>
      <c r="G34" s="10"/>
      <c r="H34" s="16"/>
      <c r="I34" s="10"/>
    </row>
    <row r="35" spans="1:9">
      <c r="A35" s="10"/>
      <c r="B35" s="3" t="str">
        <f>IF($A35="","",INDEX('Contract Summary'!$B$4:$B$203,MATCH($A35,'Contract Summary'!$A$4:$A$203,0)))</f>
        <v/>
      </c>
      <c r="C35" s="3" t="str">
        <f>IF($A35="","",INDEX('Contract Summary'!$C$4:$C$203,MATCH($A35,'Contract Summary'!$A$4:$A$203,0)))</f>
        <v/>
      </c>
      <c r="D35" s="16"/>
      <c r="E35" s="10"/>
      <c r="F35" s="16"/>
      <c r="G35" s="10"/>
      <c r="H35" s="16"/>
      <c r="I35" s="10"/>
    </row>
    <row r="36" spans="1:9">
      <c r="A36" s="10"/>
      <c r="B36" s="3" t="str">
        <f>IF($A36="","",INDEX('Contract Summary'!$B$4:$B$203,MATCH($A36,'Contract Summary'!$A$4:$A$203,0)))</f>
        <v/>
      </c>
      <c r="C36" s="3" t="str">
        <f>IF($A36="","",INDEX('Contract Summary'!$C$4:$C$203,MATCH($A36,'Contract Summary'!$A$4:$A$203,0)))</f>
        <v/>
      </c>
      <c r="D36" s="16"/>
      <c r="E36" s="10"/>
      <c r="F36" s="16"/>
      <c r="G36" s="10"/>
      <c r="H36" s="16"/>
      <c r="I36" s="10"/>
    </row>
    <row r="37" spans="1:9">
      <c r="A37" s="10"/>
      <c r="B37" s="3" t="str">
        <f>IF($A37="","",INDEX('Contract Summary'!$B$4:$B$203,MATCH($A37,'Contract Summary'!$A$4:$A$203,0)))</f>
        <v/>
      </c>
      <c r="C37" s="3" t="str">
        <f>IF($A37="","",INDEX('Contract Summary'!$C$4:$C$203,MATCH($A37,'Contract Summary'!$A$4:$A$203,0)))</f>
        <v/>
      </c>
      <c r="D37" s="16"/>
      <c r="E37" s="10"/>
      <c r="F37" s="16"/>
      <c r="G37" s="10"/>
      <c r="H37" s="16"/>
      <c r="I37" s="10"/>
    </row>
    <row r="38" spans="1:9">
      <c r="A38" s="10"/>
      <c r="B38" s="3" t="str">
        <f>IF($A38="","",INDEX('Contract Summary'!$B$4:$B$203,MATCH($A38,'Contract Summary'!$A$4:$A$203,0)))</f>
        <v/>
      </c>
      <c r="C38" s="3" t="str">
        <f>IF($A38="","",INDEX('Contract Summary'!$C$4:$C$203,MATCH($A38,'Contract Summary'!$A$4:$A$203,0)))</f>
        <v/>
      </c>
      <c r="D38" s="16"/>
      <c r="E38" s="10"/>
      <c r="F38" s="16"/>
      <c r="G38" s="10"/>
      <c r="H38" s="16"/>
      <c r="I38" s="10"/>
    </row>
    <row r="39" spans="1:9">
      <c r="A39" s="10"/>
      <c r="B39" s="3" t="str">
        <f>IF($A39="","",INDEX('Contract Summary'!$B$4:$B$203,MATCH($A39,'Contract Summary'!$A$4:$A$203,0)))</f>
        <v/>
      </c>
      <c r="C39" s="3" t="str">
        <f>IF($A39="","",INDEX('Contract Summary'!$C$4:$C$203,MATCH($A39,'Contract Summary'!$A$4:$A$203,0)))</f>
        <v/>
      </c>
      <c r="D39" s="16"/>
      <c r="E39" s="10"/>
      <c r="F39" s="16"/>
      <c r="G39" s="10"/>
      <c r="H39" s="16"/>
      <c r="I39" s="10"/>
    </row>
    <row r="40" spans="1:9">
      <c r="A40" s="10"/>
      <c r="B40" s="3" t="str">
        <f>IF($A40="","",INDEX('Contract Summary'!$B$4:$B$203,MATCH($A40,'Contract Summary'!$A$4:$A$203,0)))</f>
        <v/>
      </c>
      <c r="C40" s="3" t="str">
        <f>IF($A40="","",INDEX('Contract Summary'!$C$4:$C$203,MATCH($A40,'Contract Summary'!$A$4:$A$203,0)))</f>
        <v/>
      </c>
      <c r="D40" s="16"/>
      <c r="E40" s="10"/>
      <c r="F40" s="16"/>
      <c r="G40" s="10"/>
      <c r="H40" s="16"/>
      <c r="I40" s="10"/>
    </row>
    <row r="41" spans="1:9">
      <c r="A41" s="10"/>
      <c r="B41" s="3" t="str">
        <f>IF($A41="","",INDEX('Contract Summary'!$B$4:$B$203,MATCH($A41,'Contract Summary'!$A$4:$A$203,0)))</f>
        <v/>
      </c>
      <c r="C41" s="3" t="str">
        <f>IF($A41="","",INDEX('Contract Summary'!$C$4:$C$203,MATCH($A41,'Contract Summary'!$A$4:$A$203,0)))</f>
        <v/>
      </c>
      <c r="D41" s="16"/>
      <c r="E41" s="10"/>
      <c r="F41" s="16"/>
      <c r="G41" s="10"/>
      <c r="H41" s="16"/>
      <c r="I41" s="10"/>
    </row>
    <row r="42" spans="1:9">
      <c r="A42" s="10"/>
      <c r="B42" s="3" t="str">
        <f>IF($A42="","",INDEX('Contract Summary'!$B$4:$B$203,MATCH($A42,'Contract Summary'!$A$4:$A$203,0)))</f>
        <v/>
      </c>
      <c r="C42" s="3" t="str">
        <f>IF($A42="","",INDEX('Contract Summary'!$C$4:$C$203,MATCH($A42,'Contract Summary'!$A$4:$A$203,0)))</f>
        <v/>
      </c>
      <c r="D42" s="16"/>
      <c r="E42" s="10"/>
      <c r="F42" s="16"/>
      <c r="G42" s="10"/>
      <c r="H42" s="16"/>
      <c r="I42" s="10"/>
    </row>
    <row r="43" spans="1:9">
      <c r="A43" s="10"/>
      <c r="B43" s="3" t="str">
        <f>IF($A43="","",INDEX('Contract Summary'!$B$4:$B$203,MATCH($A43,'Contract Summary'!$A$4:$A$203,0)))</f>
        <v/>
      </c>
      <c r="C43" s="3" t="str">
        <f>IF($A43="","",INDEX('Contract Summary'!$C$4:$C$203,MATCH($A43,'Contract Summary'!$A$4:$A$203,0)))</f>
        <v/>
      </c>
      <c r="D43" s="16"/>
      <c r="E43" s="10"/>
      <c r="F43" s="16"/>
      <c r="G43" s="10"/>
      <c r="H43" s="16"/>
      <c r="I43" s="10"/>
    </row>
    <row r="44" spans="1:9">
      <c r="A44" s="10"/>
      <c r="B44" s="3" t="str">
        <f>IF($A44="","",INDEX('Contract Summary'!$B$4:$B$203,MATCH($A44,'Contract Summary'!$A$4:$A$203,0)))</f>
        <v/>
      </c>
      <c r="C44" s="3" t="str">
        <f>IF($A44="","",INDEX('Contract Summary'!$C$4:$C$203,MATCH($A44,'Contract Summary'!$A$4:$A$203,0)))</f>
        <v/>
      </c>
      <c r="D44" s="16"/>
      <c r="E44" s="10"/>
      <c r="F44" s="16"/>
      <c r="G44" s="10"/>
      <c r="H44" s="16"/>
      <c r="I44" s="10"/>
    </row>
    <row r="45" spans="1:9">
      <c r="A45" s="10"/>
      <c r="B45" s="3" t="str">
        <f>IF($A45="","",INDEX('Contract Summary'!$B$4:$B$203,MATCH($A45,'Contract Summary'!$A$4:$A$203,0)))</f>
        <v/>
      </c>
      <c r="C45" s="3" t="str">
        <f>IF($A45="","",INDEX('Contract Summary'!$C$4:$C$203,MATCH($A45,'Contract Summary'!$A$4:$A$203,0)))</f>
        <v/>
      </c>
      <c r="D45" s="16"/>
      <c r="E45" s="10"/>
      <c r="F45" s="16"/>
      <c r="G45" s="10"/>
      <c r="H45" s="16"/>
      <c r="I45" s="10"/>
    </row>
    <row r="46" spans="1:9">
      <c r="A46" s="10"/>
      <c r="B46" s="3" t="str">
        <f>IF($A46="","",INDEX('Contract Summary'!$B$4:$B$203,MATCH($A46,'Contract Summary'!$A$4:$A$203,0)))</f>
        <v/>
      </c>
      <c r="C46" s="3" t="str">
        <f>IF($A46="","",INDEX('Contract Summary'!$C$4:$C$203,MATCH($A46,'Contract Summary'!$A$4:$A$203,0)))</f>
        <v/>
      </c>
      <c r="D46" s="16"/>
      <c r="E46" s="10"/>
      <c r="F46" s="16"/>
      <c r="G46" s="10"/>
      <c r="H46" s="16"/>
      <c r="I46" s="10"/>
    </row>
    <row r="47" spans="1:9">
      <c r="A47" s="10"/>
      <c r="B47" s="3" t="str">
        <f>IF($A47="","",INDEX('Contract Summary'!$B$4:$B$203,MATCH($A47,'Contract Summary'!$A$4:$A$203,0)))</f>
        <v/>
      </c>
      <c r="C47" s="3" t="str">
        <f>IF($A47="","",INDEX('Contract Summary'!$C$4:$C$203,MATCH($A47,'Contract Summary'!$A$4:$A$203,0)))</f>
        <v/>
      </c>
      <c r="D47" s="16"/>
      <c r="E47" s="10"/>
      <c r="F47" s="16"/>
      <c r="G47" s="10"/>
      <c r="H47" s="16"/>
      <c r="I47" s="10"/>
    </row>
    <row r="48" spans="1:9">
      <c r="A48" s="10"/>
      <c r="B48" s="3" t="str">
        <f>IF($A48="","",INDEX('Contract Summary'!$B$4:$B$203,MATCH($A48,'Contract Summary'!$A$4:$A$203,0)))</f>
        <v/>
      </c>
      <c r="C48" s="3" t="str">
        <f>IF($A48="","",INDEX('Contract Summary'!$C$4:$C$203,MATCH($A48,'Contract Summary'!$A$4:$A$203,0)))</f>
        <v/>
      </c>
      <c r="D48" s="16"/>
      <c r="E48" s="10"/>
      <c r="F48" s="16"/>
      <c r="G48" s="10"/>
      <c r="H48" s="16"/>
      <c r="I48" s="10"/>
    </row>
    <row r="49" spans="1:9">
      <c r="A49" s="10"/>
      <c r="B49" s="3" t="str">
        <f>IF($A49="","",INDEX('Contract Summary'!$B$4:$B$203,MATCH($A49,'Contract Summary'!$A$4:$A$203,0)))</f>
        <v/>
      </c>
      <c r="C49" s="3" t="str">
        <f>IF($A49="","",INDEX('Contract Summary'!$C$4:$C$203,MATCH($A49,'Contract Summary'!$A$4:$A$203,0)))</f>
        <v/>
      </c>
      <c r="D49" s="16"/>
      <c r="E49" s="10"/>
      <c r="F49" s="16"/>
      <c r="G49" s="10"/>
      <c r="H49" s="16"/>
      <c r="I49" s="10"/>
    </row>
    <row r="50" spans="1:9">
      <c r="A50" s="10"/>
      <c r="B50" s="3" t="str">
        <f>IF($A50="","",INDEX('Contract Summary'!$B$4:$B$203,MATCH($A50,'Contract Summary'!$A$4:$A$203,0)))</f>
        <v/>
      </c>
      <c r="C50" s="3" t="str">
        <f>IF($A50="","",INDEX('Contract Summary'!$C$4:$C$203,MATCH($A50,'Contract Summary'!$A$4:$A$203,0)))</f>
        <v/>
      </c>
      <c r="D50" s="16"/>
      <c r="E50" s="10"/>
      <c r="F50" s="16"/>
      <c r="G50" s="10"/>
      <c r="H50" s="16"/>
      <c r="I50" s="10"/>
    </row>
    <row r="51" spans="1:9">
      <c r="A51" s="10"/>
      <c r="B51" s="3" t="str">
        <f>IF($A51="","",INDEX('Contract Summary'!$B$4:$B$203,MATCH($A51,'Contract Summary'!$A$4:$A$203,0)))</f>
        <v/>
      </c>
      <c r="C51" s="3" t="str">
        <f>IF($A51="","",INDEX('Contract Summary'!$C$4:$C$203,MATCH($A51,'Contract Summary'!$A$4:$A$203,0)))</f>
        <v/>
      </c>
      <c r="D51" s="16"/>
      <c r="E51" s="10"/>
      <c r="F51" s="16"/>
      <c r="G51" s="10"/>
      <c r="H51" s="16"/>
      <c r="I51" s="10"/>
    </row>
    <row r="52" spans="1:9">
      <c r="A52" s="10"/>
      <c r="B52" s="3" t="str">
        <f>IF($A52="","",INDEX('Contract Summary'!$B$4:$B$203,MATCH($A52,'Contract Summary'!$A$4:$A$203,0)))</f>
        <v/>
      </c>
      <c r="C52" s="3" t="str">
        <f>IF($A52="","",INDEX('Contract Summary'!$C$4:$C$203,MATCH($A52,'Contract Summary'!$A$4:$A$203,0)))</f>
        <v/>
      </c>
      <c r="D52" s="16"/>
      <c r="E52" s="10"/>
      <c r="F52" s="16"/>
      <c r="G52" s="10"/>
      <c r="H52" s="16"/>
      <c r="I52" s="10"/>
    </row>
    <row r="53" spans="1:9">
      <c r="A53" s="10"/>
      <c r="B53" s="3" t="str">
        <f>IF($A53="","",INDEX('Contract Summary'!$B$4:$B$203,MATCH($A53,'Contract Summary'!$A$4:$A$203,0)))</f>
        <v/>
      </c>
      <c r="C53" s="3" t="str">
        <f>IF($A53="","",INDEX('Contract Summary'!$C$4:$C$203,MATCH($A53,'Contract Summary'!$A$4:$A$203,0)))</f>
        <v/>
      </c>
      <c r="D53" s="16"/>
      <c r="E53" s="10"/>
      <c r="F53" s="16"/>
      <c r="G53" s="10"/>
      <c r="H53" s="16"/>
      <c r="I53" s="10"/>
    </row>
    <row r="54" spans="1:9">
      <c r="A54" s="10"/>
      <c r="B54" s="3" t="str">
        <f>IF($A54="","",INDEX('Contract Summary'!$B$4:$B$203,MATCH($A54,'Contract Summary'!$A$4:$A$203,0)))</f>
        <v/>
      </c>
      <c r="C54" s="3" t="str">
        <f>IF($A54="","",INDEX('Contract Summary'!$C$4:$C$203,MATCH($A54,'Contract Summary'!$A$4:$A$203,0)))</f>
        <v/>
      </c>
      <c r="D54" s="16"/>
      <c r="E54" s="10"/>
      <c r="F54" s="16"/>
      <c r="G54" s="10"/>
      <c r="H54" s="16"/>
      <c r="I54" s="10"/>
    </row>
    <row r="55" spans="1:9">
      <c r="A55" s="10"/>
      <c r="B55" s="3" t="str">
        <f>IF($A55="","",INDEX('Contract Summary'!$B$4:$B$203,MATCH($A55,'Contract Summary'!$A$4:$A$203,0)))</f>
        <v/>
      </c>
      <c r="C55" s="3" t="str">
        <f>IF($A55="","",INDEX('Contract Summary'!$C$4:$C$203,MATCH($A55,'Contract Summary'!$A$4:$A$203,0)))</f>
        <v/>
      </c>
      <c r="D55" s="16"/>
      <c r="E55" s="10"/>
      <c r="F55" s="16"/>
      <c r="G55" s="10"/>
      <c r="H55" s="16"/>
      <c r="I55" s="10"/>
    </row>
    <row r="56" spans="1:9">
      <c r="A56" s="10"/>
      <c r="B56" s="3" t="str">
        <f>IF($A56="","",INDEX('Contract Summary'!$B$4:$B$203,MATCH($A56,'Contract Summary'!$A$4:$A$203,0)))</f>
        <v/>
      </c>
      <c r="C56" s="3" t="str">
        <f>IF($A56="","",INDEX('Contract Summary'!$C$4:$C$203,MATCH($A56,'Contract Summary'!$A$4:$A$203,0)))</f>
        <v/>
      </c>
      <c r="D56" s="16"/>
      <c r="E56" s="10"/>
      <c r="F56" s="16"/>
      <c r="G56" s="10"/>
      <c r="H56" s="16"/>
      <c r="I56" s="10"/>
    </row>
    <row r="57" spans="1:9">
      <c r="A57" s="10"/>
      <c r="B57" s="3" t="str">
        <f>IF($A57="","",INDEX('Contract Summary'!$B$4:$B$203,MATCH($A57,'Contract Summary'!$A$4:$A$203,0)))</f>
        <v/>
      </c>
      <c r="C57" s="3" t="str">
        <f>IF($A57="","",INDEX('Contract Summary'!$C$4:$C$203,MATCH($A57,'Contract Summary'!$A$4:$A$203,0)))</f>
        <v/>
      </c>
      <c r="D57" s="16"/>
      <c r="E57" s="10"/>
      <c r="F57" s="16"/>
      <c r="G57" s="10"/>
      <c r="H57" s="16"/>
      <c r="I57" s="10"/>
    </row>
    <row r="58" spans="1:9">
      <c r="A58" s="10"/>
      <c r="B58" s="3" t="str">
        <f>IF($A58="","",INDEX('Contract Summary'!$B$4:$B$203,MATCH($A58,'Contract Summary'!$A$4:$A$203,0)))</f>
        <v/>
      </c>
      <c r="C58" s="3" t="str">
        <f>IF($A58="","",INDEX('Contract Summary'!$C$4:$C$203,MATCH($A58,'Contract Summary'!$A$4:$A$203,0)))</f>
        <v/>
      </c>
      <c r="D58" s="16"/>
      <c r="E58" s="10"/>
      <c r="F58" s="16"/>
      <c r="G58" s="10"/>
      <c r="H58" s="16"/>
      <c r="I58" s="10"/>
    </row>
    <row r="59" spans="1:9">
      <c r="A59" s="10"/>
      <c r="B59" s="3" t="str">
        <f>IF($A59="","",INDEX('Contract Summary'!$B$4:$B$203,MATCH($A59,'Contract Summary'!$A$4:$A$203,0)))</f>
        <v/>
      </c>
      <c r="C59" s="3" t="str">
        <f>IF($A59="","",INDEX('Contract Summary'!$C$4:$C$203,MATCH($A59,'Contract Summary'!$A$4:$A$203,0)))</f>
        <v/>
      </c>
      <c r="D59" s="16"/>
      <c r="E59" s="10"/>
      <c r="F59" s="16"/>
      <c r="G59" s="10"/>
      <c r="H59" s="16"/>
      <c r="I59" s="10"/>
    </row>
    <row r="60" spans="1:9">
      <c r="A60" s="10"/>
      <c r="B60" s="3" t="str">
        <f>IF($A60="","",INDEX('Contract Summary'!$B$4:$B$203,MATCH($A60,'Contract Summary'!$A$4:$A$203,0)))</f>
        <v/>
      </c>
      <c r="C60" s="3" t="str">
        <f>IF($A60="","",INDEX('Contract Summary'!$C$4:$C$203,MATCH($A60,'Contract Summary'!$A$4:$A$203,0)))</f>
        <v/>
      </c>
      <c r="D60" s="16"/>
      <c r="E60" s="10"/>
      <c r="F60" s="16"/>
      <c r="G60" s="10"/>
      <c r="H60" s="16"/>
      <c r="I60" s="10"/>
    </row>
    <row r="61" spans="1:9">
      <c r="A61" s="10"/>
      <c r="B61" s="3" t="str">
        <f>IF($A61="","",INDEX('Contract Summary'!$B$4:$B$203,MATCH($A61,'Contract Summary'!$A$4:$A$203,0)))</f>
        <v/>
      </c>
      <c r="C61" s="3" t="str">
        <f>IF($A61="","",INDEX('Contract Summary'!$C$4:$C$203,MATCH($A61,'Contract Summary'!$A$4:$A$203,0)))</f>
        <v/>
      </c>
      <c r="D61" s="16"/>
      <c r="E61" s="10"/>
      <c r="F61" s="16"/>
      <c r="G61" s="10"/>
      <c r="H61" s="16"/>
      <c r="I61" s="10"/>
    </row>
    <row r="62" spans="1:9">
      <c r="A62" s="10"/>
      <c r="B62" s="3" t="str">
        <f>IF($A62="","",INDEX('Contract Summary'!$B$4:$B$203,MATCH($A62,'Contract Summary'!$A$4:$A$203,0)))</f>
        <v/>
      </c>
      <c r="C62" s="3" t="str">
        <f>IF($A62="","",INDEX('Contract Summary'!$C$4:$C$203,MATCH($A62,'Contract Summary'!$A$4:$A$203,0)))</f>
        <v/>
      </c>
      <c r="D62" s="16"/>
      <c r="E62" s="10"/>
      <c r="F62" s="16"/>
      <c r="G62" s="10"/>
      <c r="H62" s="16"/>
      <c r="I62" s="10"/>
    </row>
    <row r="63" spans="1:9">
      <c r="A63" s="10"/>
      <c r="B63" s="3" t="str">
        <f>IF($A63="","",INDEX('Contract Summary'!$B$4:$B$203,MATCH($A63,'Contract Summary'!$A$4:$A$203,0)))</f>
        <v/>
      </c>
      <c r="C63" s="3" t="str">
        <f>IF($A63="","",INDEX('Contract Summary'!$C$4:$C$203,MATCH($A63,'Contract Summary'!$A$4:$A$203,0)))</f>
        <v/>
      </c>
      <c r="D63" s="16"/>
      <c r="E63" s="10"/>
      <c r="F63" s="16"/>
      <c r="G63" s="10"/>
      <c r="H63" s="16"/>
      <c r="I63" s="10"/>
    </row>
    <row r="64" spans="1:9">
      <c r="A64" s="10"/>
      <c r="B64" s="3" t="str">
        <f>IF($A64="","",INDEX('Contract Summary'!$B$4:$B$203,MATCH($A64,'Contract Summary'!$A$4:$A$203,0)))</f>
        <v/>
      </c>
      <c r="C64" s="3" t="str">
        <f>IF($A64="","",INDEX('Contract Summary'!$C$4:$C$203,MATCH($A64,'Contract Summary'!$A$4:$A$203,0)))</f>
        <v/>
      </c>
      <c r="D64" s="16"/>
      <c r="E64" s="10"/>
      <c r="F64" s="16"/>
      <c r="G64" s="10"/>
      <c r="H64" s="16"/>
      <c r="I64" s="10"/>
    </row>
    <row r="65" spans="1:9">
      <c r="A65" s="10"/>
      <c r="B65" s="3" t="str">
        <f>IF($A65="","",INDEX('Contract Summary'!$B$4:$B$203,MATCH($A65,'Contract Summary'!$A$4:$A$203,0)))</f>
        <v/>
      </c>
      <c r="C65" s="3" t="str">
        <f>IF($A65="","",INDEX('Contract Summary'!$C$4:$C$203,MATCH($A65,'Contract Summary'!$A$4:$A$203,0)))</f>
        <v/>
      </c>
      <c r="D65" s="16"/>
      <c r="E65" s="10"/>
      <c r="F65" s="16"/>
      <c r="G65" s="10"/>
      <c r="H65" s="16"/>
      <c r="I65" s="10"/>
    </row>
    <row r="66" spans="1:9">
      <c r="A66" s="10"/>
      <c r="B66" s="3" t="str">
        <f>IF($A66="","",INDEX('Contract Summary'!$B$4:$B$203,MATCH($A66,'Contract Summary'!$A$4:$A$203,0)))</f>
        <v/>
      </c>
      <c r="C66" s="3" t="str">
        <f>IF($A66="","",INDEX('Contract Summary'!$C$4:$C$203,MATCH($A66,'Contract Summary'!$A$4:$A$203,0)))</f>
        <v/>
      </c>
      <c r="D66" s="16"/>
      <c r="E66" s="10"/>
      <c r="F66" s="16"/>
      <c r="G66" s="10"/>
      <c r="H66" s="16"/>
      <c r="I66" s="10"/>
    </row>
    <row r="67" spans="1:9">
      <c r="A67" s="10"/>
      <c r="B67" s="3" t="str">
        <f>IF($A67="","",INDEX('Contract Summary'!$B$4:$B$203,MATCH($A67,'Contract Summary'!$A$4:$A$203,0)))</f>
        <v/>
      </c>
      <c r="C67" s="3" t="str">
        <f>IF($A67="","",INDEX('Contract Summary'!$C$4:$C$203,MATCH($A67,'Contract Summary'!$A$4:$A$203,0)))</f>
        <v/>
      </c>
      <c r="D67" s="16"/>
      <c r="E67" s="10"/>
      <c r="F67" s="16"/>
      <c r="G67" s="10"/>
      <c r="H67" s="16"/>
      <c r="I67" s="10"/>
    </row>
    <row r="68" spans="1:9">
      <c r="A68" s="10"/>
      <c r="B68" s="3" t="str">
        <f>IF($A68="","",INDEX('Contract Summary'!$B$4:$B$203,MATCH($A68,'Contract Summary'!$A$4:$A$203,0)))</f>
        <v/>
      </c>
      <c r="C68" s="3" t="str">
        <f>IF($A68="","",INDEX('Contract Summary'!$C$4:$C$203,MATCH($A68,'Contract Summary'!$A$4:$A$203,0)))</f>
        <v/>
      </c>
      <c r="D68" s="16"/>
      <c r="E68" s="10"/>
      <c r="F68" s="16"/>
      <c r="G68" s="10"/>
      <c r="H68" s="16"/>
      <c r="I68" s="10"/>
    </row>
    <row r="69" spans="1:9">
      <c r="A69" s="10"/>
      <c r="B69" s="3" t="str">
        <f>IF($A69="","",INDEX('Contract Summary'!$B$4:$B$203,MATCH($A69,'Contract Summary'!$A$4:$A$203,0)))</f>
        <v/>
      </c>
      <c r="C69" s="3" t="str">
        <f>IF($A69="","",INDEX('Contract Summary'!$C$4:$C$203,MATCH($A69,'Contract Summary'!$A$4:$A$203,0)))</f>
        <v/>
      </c>
      <c r="D69" s="16"/>
      <c r="E69" s="10"/>
      <c r="F69" s="16"/>
      <c r="G69" s="10"/>
      <c r="H69" s="16"/>
      <c r="I69" s="10"/>
    </row>
    <row r="70" spans="1:9">
      <c r="A70" s="10"/>
      <c r="B70" s="3" t="str">
        <f>IF($A70="","",INDEX('Contract Summary'!$B$4:$B$203,MATCH($A70,'Contract Summary'!$A$4:$A$203,0)))</f>
        <v/>
      </c>
      <c r="C70" s="3" t="str">
        <f>IF($A70="","",INDEX('Contract Summary'!$C$4:$C$203,MATCH($A70,'Contract Summary'!$A$4:$A$203,0)))</f>
        <v/>
      </c>
      <c r="D70" s="16"/>
      <c r="E70" s="10"/>
      <c r="F70" s="16"/>
      <c r="G70" s="10"/>
      <c r="H70" s="16"/>
      <c r="I70" s="10"/>
    </row>
    <row r="71" spans="1:9">
      <c r="A71" s="10"/>
      <c r="B71" s="3" t="str">
        <f>IF($A71="","",INDEX('Contract Summary'!$B$4:$B$203,MATCH($A71,'Contract Summary'!$A$4:$A$203,0)))</f>
        <v/>
      </c>
      <c r="C71" s="3" t="str">
        <f>IF($A71="","",INDEX('Contract Summary'!$C$4:$C$203,MATCH($A71,'Contract Summary'!$A$4:$A$203,0)))</f>
        <v/>
      </c>
      <c r="D71" s="16"/>
      <c r="E71" s="10"/>
      <c r="F71" s="16"/>
      <c r="G71" s="10"/>
      <c r="H71" s="16"/>
      <c r="I71" s="10"/>
    </row>
    <row r="72" spans="1:9">
      <c r="A72" s="10"/>
      <c r="B72" s="3" t="str">
        <f>IF($A72="","",INDEX('Contract Summary'!$B$4:$B$203,MATCH($A72,'Contract Summary'!$A$4:$A$203,0)))</f>
        <v/>
      </c>
      <c r="C72" s="3" t="str">
        <f>IF($A72="","",INDEX('Contract Summary'!$C$4:$C$203,MATCH($A72,'Contract Summary'!$A$4:$A$203,0)))</f>
        <v/>
      </c>
      <c r="D72" s="16"/>
      <c r="E72" s="10"/>
      <c r="F72" s="16"/>
      <c r="G72" s="10"/>
      <c r="H72" s="16"/>
      <c r="I72" s="10"/>
    </row>
    <row r="73" spans="1:9">
      <c r="A73" s="10"/>
      <c r="B73" s="3" t="str">
        <f>IF($A73="","",INDEX('Contract Summary'!$B$4:$B$203,MATCH($A73,'Contract Summary'!$A$4:$A$203,0)))</f>
        <v/>
      </c>
      <c r="C73" s="3" t="str">
        <f>IF($A73="","",INDEX('Contract Summary'!$C$4:$C$203,MATCH($A73,'Contract Summary'!$A$4:$A$203,0)))</f>
        <v/>
      </c>
      <c r="D73" s="16"/>
      <c r="E73" s="10"/>
      <c r="F73" s="16"/>
      <c r="G73" s="10"/>
      <c r="H73" s="16"/>
      <c r="I73" s="10"/>
    </row>
    <row r="74" spans="1:9">
      <c r="A74" s="10"/>
      <c r="B74" s="3" t="str">
        <f>IF($A74="","",INDEX('Contract Summary'!$B$4:$B$203,MATCH($A74,'Contract Summary'!$A$4:$A$203,0)))</f>
        <v/>
      </c>
      <c r="C74" s="3" t="str">
        <f>IF($A74="","",INDEX('Contract Summary'!$C$4:$C$203,MATCH($A74,'Contract Summary'!$A$4:$A$203,0)))</f>
        <v/>
      </c>
      <c r="D74" s="16"/>
      <c r="E74" s="10"/>
      <c r="F74" s="16"/>
      <c r="G74" s="10"/>
      <c r="H74" s="16"/>
      <c r="I74" s="10"/>
    </row>
    <row r="75" spans="1:9">
      <c r="A75" s="10"/>
      <c r="B75" s="3" t="str">
        <f>IF($A75="","",INDEX('Contract Summary'!$B$4:$B$203,MATCH($A75,'Contract Summary'!$A$4:$A$203,0)))</f>
        <v/>
      </c>
      <c r="C75" s="3" t="str">
        <f>IF($A75="","",INDEX('Contract Summary'!$C$4:$C$203,MATCH($A75,'Contract Summary'!$A$4:$A$203,0)))</f>
        <v/>
      </c>
      <c r="D75" s="16"/>
      <c r="E75" s="10"/>
      <c r="F75" s="16"/>
      <c r="G75" s="10"/>
      <c r="H75" s="16"/>
      <c r="I75" s="10"/>
    </row>
    <row r="76" spans="1:9">
      <c r="A76" s="10"/>
      <c r="B76" s="3" t="str">
        <f>IF($A76="","",INDEX('Contract Summary'!$B$4:$B$203,MATCH($A76,'Contract Summary'!$A$4:$A$203,0)))</f>
        <v/>
      </c>
      <c r="C76" s="3" t="str">
        <f>IF($A76="","",INDEX('Contract Summary'!$C$4:$C$203,MATCH($A76,'Contract Summary'!$A$4:$A$203,0)))</f>
        <v/>
      </c>
      <c r="D76" s="16"/>
      <c r="E76" s="10"/>
      <c r="F76" s="16"/>
      <c r="G76" s="10"/>
      <c r="H76" s="16"/>
      <c r="I76" s="10"/>
    </row>
    <row r="77" spans="1:9">
      <c r="A77" s="10"/>
      <c r="B77" s="3" t="str">
        <f>IF($A77="","",INDEX('Contract Summary'!$B$4:$B$203,MATCH($A77,'Contract Summary'!$A$4:$A$203,0)))</f>
        <v/>
      </c>
      <c r="C77" s="3" t="str">
        <f>IF($A77="","",INDEX('Contract Summary'!$C$4:$C$203,MATCH($A77,'Contract Summary'!$A$4:$A$203,0)))</f>
        <v/>
      </c>
      <c r="D77" s="16"/>
      <c r="E77" s="10"/>
      <c r="F77" s="16"/>
      <c r="G77" s="10"/>
      <c r="H77" s="16"/>
      <c r="I77" s="10"/>
    </row>
    <row r="78" spans="1:9">
      <c r="A78" s="10"/>
      <c r="B78" s="3" t="str">
        <f>IF($A78="","",INDEX('Contract Summary'!$B$4:$B$203,MATCH($A78,'Contract Summary'!$A$4:$A$203,0)))</f>
        <v/>
      </c>
      <c r="C78" s="3" t="str">
        <f>IF($A78="","",INDEX('Contract Summary'!$C$4:$C$203,MATCH($A78,'Contract Summary'!$A$4:$A$203,0)))</f>
        <v/>
      </c>
      <c r="D78" s="16"/>
      <c r="E78" s="10"/>
      <c r="F78" s="16"/>
      <c r="G78" s="10"/>
      <c r="H78" s="16"/>
      <c r="I78" s="10"/>
    </row>
    <row r="79" spans="1:9">
      <c r="A79" s="10"/>
      <c r="B79" s="3" t="str">
        <f>IF($A79="","",INDEX('Contract Summary'!$B$4:$B$203,MATCH($A79,'Contract Summary'!$A$4:$A$203,0)))</f>
        <v/>
      </c>
      <c r="C79" s="3" t="str">
        <f>IF($A79="","",INDEX('Contract Summary'!$C$4:$C$203,MATCH($A79,'Contract Summary'!$A$4:$A$203,0)))</f>
        <v/>
      </c>
      <c r="D79" s="16"/>
      <c r="E79" s="10"/>
      <c r="F79" s="16"/>
      <c r="G79" s="10"/>
      <c r="H79" s="16"/>
      <c r="I79" s="10"/>
    </row>
    <row r="80" spans="1:9">
      <c r="A80" s="10"/>
      <c r="B80" s="3" t="str">
        <f>IF($A80="","",INDEX('Contract Summary'!$B$4:$B$203,MATCH($A80,'Contract Summary'!$A$4:$A$203,0)))</f>
        <v/>
      </c>
      <c r="C80" s="3" t="str">
        <f>IF($A80="","",INDEX('Contract Summary'!$C$4:$C$203,MATCH($A80,'Contract Summary'!$A$4:$A$203,0)))</f>
        <v/>
      </c>
      <c r="D80" s="16"/>
      <c r="E80" s="10"/>
      <c r="F80" s="16"/>
      <c r="G80" s="10"/>
      <c r="H80" s="16"/>
      <c r="I80" s="10"/>
    </row>
    <row r="81" spans="1:9">
      <c r="A81" s="10"/>
      <c r="B81" s="3" t="str">
        <f>IF($A81="","",INDEX('Contract Summary'!$B$4:$B$203,MATCH($A81,'Contract Summary'!$A$4:$A$203,0)))</f>
        <v/>
      </c>
      <c r="C81" s="3" t="str">
        <f>IF($A81="","",INDEX('Contract Summary'!$C$4:$C$203,MATCH($A81,'Contract Summary'!$A$4:$A$203,0)))</f>
        <v/>
      </c>
      <c r="D81" s="16"/>
      <c r="E81" s="10"/>
      <c r="F81" s="16"/>
      <c r="G81" s="10"/>
      <c r="H81" s="16"/>
      <c r="I81" s="10"/>
    </row>
    <row r="82" spans="1:9">
      <c r="A82" s="10"/>
      <c r="B82" s="3" t="str">
        <f>IF($A82="","",INDEX('Contract Summary'!$B$4:$B$203,MATCH($A82,'Contract Summary'!$A$4:$A$203,0)))</f>
        <v/>
      </c>
      <c r="C82" s="3" t="str">
        <f>IF($A82="","",INDEX('Contract Summary'!$C$4:$C$203,MATCH($A82,'Contract Summary'!$A$4:$A$203,0)))</f>
        <v/>
      </c>
      <c r="D82" s="16"/>
      <c r="E82" s="10"/>
      <c r="F82" s="16"/>
      <c r="G82" s="10"/>
      <c r="H82" s="16"/>
      <c r="I82" s="10"/>
    </row>
    <row r="83" spans="1:9">
      <c r="A83" s="10"/>
      <c r="B83" s="3" t="str">
        <f>IF($A83="","",INDEX('Contract Summary'!$B$4:$B$203,MATCH($A83,'Contract Summary'!$A$4:$A$203,0)))</f>
        <v/>
      </c>
      <c r="C83" s="3" t="str">
        <f>IF($A83="","",INDEX('Contract Summary'!$C$4:$C$203,MATCH($A83,'Contract Summary'!$A$4:$A$203,0)))</f>
        <v/>
      </c>
      <c r="D83" s="16"/>
      <c r="E83" s="10"/>
      <c r="F83" s="16"/>
      <c r="G83" s="10"/>
      <c r="H83" s="16"/>
      <c r="I83" s="10"/>
    </row>
    <row r="84" spans="1:9">
      <c r="A84" s="10"/>
      <c r="B84" s="3" t="str">
        <f>IF($A84="","",INDEX('Contract Summary'!$B$4:$B$203,MATCH($A84,'Contract Summary'!$A$4:$A$203,0)))</f>
        <v/>
      </c>
      <c r="C84" s="3" t="str">
        <f>IF($A84="","",INDEX('Contract Summary'!$C$4:$C$203,MATCH($A84,'Contract Summary'!$A$4:$A$203,0)))</f>
        <v/>
      </c>
      <c r="D84" s="16"/>
      <c r="E84" s="10"/>
      <c r="F84" s="16"/>
      <c r="G84" s="10"/>
      <c r="H84" s="16"/>
      <c r="I84" s="10"/>
    </row>
    <row r="85" spans="1:9">
      <c r="A85" s="10"/>
      <c r="B85" s="3" t="str">
        <f>IF($A85="","",INDEX('Contract Summary'!$B$4:$B$203,MATCH($A85,'Contract Summary'!$A$4:$A$203,0)))</f>
        <v/>
      </c>
      <c r="C85" s="3" t="str">
        <f>IF($A85="","",INDEX('Contract Summary'!$C$4:$C$203,MATCH($A85,'Contract Summary'!$A$4:$A$203,0)))</f>
        <v/>
      </c>
      <c r="D85" s="16"/>
      <c r="E85" s="10"/>
      <c r="F85" s="16"/>
      <c r="G85" s="10"/>
      <c r="H85" s="16"/>
      <c r="I85" s="10"/>
    </row>
    <row r="86" spans="1:9">
      <c r="A86" s="10"/>
      <c r="B86" s="3" t="str">
        <f>IF($A86="","",INDEX('Contract Summary'!$B$4:$B$203,MATCH($A86,'Contract Summary'!$A$4:$A$203,0)))</f>
        <v/>
      </c>
      <c r="C86" s="3" t="str">
        <f>IF($A86="","",INDEX('Contract Summary'!$C$4:$C$203,MATCH($A86,'Contract Summary'!$A$4:$A$203,0)))</f>
        <v/>
      </c>
      <c r="D86" s="16"/>
      <c r="E86" s="10"/>
      <c r="F86" s="16"/>
      <c r="G86" s="10"/>
      <c r="H86" s="16"/>
      <c r="I86" s="10"/>
    </row>
    <row r="87" spans="1:9">
      <c r="A87" s="10"/>
      <c r="B87" s="3" t="str">
        <f>IF($A87="","",INDEX('Contract Summary'!$B$4:$B$203,MATCH($A87,'Contract Summary'!$A$4:$A$203,0)))</f>
        <v/>
      </c>
      <c r="C87" s="3" t="str">
        <f>IF($A87="","",INDEX('Contract Summary'!$C$4:$C$203,MATCH($A87,'Contract Summary'!$A$4:$A$203,0)))</f>
        <v/>
      </c>
      <c r="D87" s="16"/>
      <c r="E87" s="10"/>
      <c r="F87" s="16"/>
      <c r="G87" s="10"/>
      <c r="H87" s="16"/>
      <c r="I87" s="10"/>
    </row>
    <row r="88" spans="1:9">
      <c r="A88" s="10"/>
      <c r="B88" s="3" t="str">
        <f>IF($A88="","",INDEX('Contract Summary'!$B$4:$B$203,MATCH($A88,'Contract Summary'!$A$4:$A$203,0)))</f>
        <v/>
      </c>
      <c r="C88" s="3" t="str">
        <f>IF($A88="","",INDEX('Contract Summary'!$C$4:$C$203,MATCH($A88,'Contract Summary'!$A$4:$A$203,0)))</f>
        <v/>
      </c>
      <c r="D88" s="16"/>
      <c r="E88" s="10"/>
      <c r="F88" s="16"/>
      <c r="G88" s="10"/>
      <c r="H88" s="16"/>
      <c r="I88" s="10"/>
    </row>
    <row r="89" spans="1:9">
      <c r="A89" s="10"/>
      <c r="B89" s="3" t="str">
        <f>IF($A89="","",INDEX('Contract Summary'!$B$4:$B$203,MATCH($A89,'Contract Summary'!$A$4:$A$203,0)))</f>
        <v/>
      </c>
      <c r="C89" s="3" t="str">
        <f>IF($A89="","",INDEX('Contract Summary'!$C$4:$C$203,MATCH($A89,'Contract Summary'!$A$4:$A$203,0)))</f>
        <v/>
      </c>
      <c r="D89" s="16"/>
      <c r="E89" s="10"/>
      <c r="F89" s="16"/>
      <c r="G89" s="10"/>
      <c r="H89" s="16"/>
      <c r="I89" s="10"/>
    </row>
    <row r="90" spans="1:9">
      <c r="A90" s="10"/>
      <c r="B90" s="3" t="str">
        <f>IF($A90="","",INDEX('Contract Summary'!$B$4:$B$203,MATCH($A90,'Contract Summary'!$A$4:$A$203,0)))</f>
        <v/>
      </c>
      <c r="C90" s="3" t="str">
        <f>IF($A90="","",INDEX('Contract Summary'!$C$4:$C$203,MATCH($A90,'Contract Summary'!$A$4:$A$203,0)))</f>
        <v/>
      </c>
      <c r="D90" s="16"/>
      <c r="E90" s="10"/>
      <c r="F90" s="16"/>
      <c r="G90" s="10"/>
      <c r="H90" s="16"/>
      <c r="I90" s="10"/>
    </row>
    <row r="91" spans="1:9">
      <c r="A91" s="10"/>
      <c r="B91" s="3" t="str">
        <f>IF($A91="","",INDEX('Contract Summary'!$B$4:$B$203,MATCH($A91,'Contract Summary'!$A$4:$A$203,0)))</f>
        <v/>
      </c>
      <c r="C91" s="3" t="str">
        <f>IF($A91="","",INDEX('Contract Summary'!$C$4:$C$203,MATCH($A91,'Contract Summary'!$A$4:$A$203,0)))</f>
        <v/>
      </c>
      <c r="D91" s="16"/>
      <c r="E91" s="10"/>
      <c r="F91" s="16"/>
      <c r="G91" s="10"/>
      <c r="H91" s="16"/>
      <c r="I91" s="10"/>
    </row>
    <row r="92" spans="1:9">
      <c r="A92" s="10"/>
      <c r="B92" s="3" t="str">
        <f>IF($A92="","",INDEX('Contract Summary'!$B$4:$B$203,MATCH($A92,'Contract Summary'!$A$4:$A$203,0)))</f>
        <v/>
      </c>
      <c r="C92" s="3" t="str">
        <f>IF($A92="","",INDEX('Contract Summary'!$C$4:$C$203,MATCH($A92,'Contract Summary'!$A$4:$A$203,0)))</f>
        <v/>
      </c>
      <c r="D92" s="16"/>
      <c r="E92" s="10"/>
      <c r="F92" s="16"/>
      <c r="G92" s="10"/>
      <c r="H92" s="16"/>
      <c r="I92" s="10"/>
    </row>
    <row r="93" spans="1:9">
      <c r="A93" s="10"/>
      <c r="B93" s="3" t="str">
        <f>IF($A93="","",INDEX('Contract Summary'!$B$4:$B$203,MATCH($A93,'Contract Summary'!$A$4:$A$203,0)))</f>
        <v/>
      </c>
      <c r="C93" s="3" t="str">
        <f>IF($A93="","",INDEX('Contract Summary'!$C$4:$C$203,MATCH($A93,'Contract Summary'!$A$4:$A$203,0)))</f>
        <v/>
      </c>
      <c r="D93" s="16"/>
      <c r="E93" s="10"/>
      <c r="F93" s="16"/>
      <c r="G93" s="10"/>
      <c r="H93" s="16"/>
      <c r="I93" s="10"/>
    </row>
    <row r="94" spans="1:9">
      <c r="A94" s="10"/>
      <c r="B94" s="3" t="str">
        <f>IF($A94="","",INDEX('Contract Summary'!$B$4:$B$203,MATCH($A94,'Contract Summary'!$A$4:$A$203,0)))</f>
        <v/>
      </c>
      <c r="C94" s="3" t="str">
        <f>IF($A94="","",INDEX('Contract Summary'!$C$4:$C$203,MATCH($A94,'Contract Summary'!$A$4:$A$203,0)))</f>
        <v/>
      </c>
      <c r="D94" s="16"/>
      <c r="E94" s="10"/>
      <c r="F94" s="16"/>
      <c r="G94" s="10"/>
      <c r="H94" s="16"/>
      <c r="I94" s="10"/>
    </row>
    <row r="95" spans="1:9">
      <c r="A95" s="10"/>
      <c r="B95" s="3" t="str">
        <f>IF($A95="","",INDEX('Contract Summary'!$B$4:$B$203,MATCH($A95,'Contract Summary'!$A$4:$A$203,0)))</f>
        <v/>
      </c>
      <c r="C95" s="3" t="str">
        <f>IF($A95="","",INDEX('Contract Summary'!$C$4:$C$203,MATCH($A95,'Contract Summary'!$A$4:$A$203,0)))</f>
        <v/>
      </c>
      <c r="D95" s="16"/>
      <c r="E95" s="10"/>
      <c r="F95" s="16"/>
      <c r="G95" s="10"/>
      <c r="H95" s="16"/>
      <c r="I95" s="10"/>
    </row>
    <row r="96" spans="1:9">
      <c r="A96" s="10"/>
      <c r="B96" s="3" t="str">
        <f>IF($A96="","",INDEX('Contract Summary'!$B$4:$B$203,MATCH($A96,'Contract Summary'!$A$4:$A$203,0)))</f>
        <v/>
      </c>
      <c r="C96" s="3" t="str">
        <f>IF($A96="","",INDEX('Contract Summary'!$C$4:$C$203,MATCH($A96,'Contract Summary'!$A$4:$A$203,0)))</f>
        <v/>
      </c>
      <c r="D96" s="16"/>
      <c r="E96" s="10"/>
      <c r="F96" s="16"/>
      <c r="G96" s="10"/>
      <c r="H96" s="16"/>
      <c r="I96" s="10"/>
    </row>
    <row r="97" spans="1:9">
      <c r="A97" s="10"/>
      <c r="B97" s="3" t="str">
        <f>IF($A97="","",INDEX('Contract Summary'!$B$4:$B$203,MATCH($A97,'Contract Summary'!$A$4:$A$203,0)))</f>
        <v/>
      </c>
      <c r="C97" s="3" t="str">
        <f>IF($A97="","",INDEX('Contract Summary'!$C$4:$C$203,MATCH($A97,'Contract Summary'!$A$4:$A$203,0)))</f>
        <v/>
      </c>
      <c r="D97" s="16"/>
      <c r="E97" s="10"/>
      <c r="F97" s="16"/>
      <c r="G97" s="10"/>
      <c r="H97" s="16"/>
      <c r="I97" s="10"/>
    </row>
    <row r="98" spans="1:9">
      <c r="A98" s="10"/>
      <c r="B98" s="3" t="str">
        <f>IF($A98="","",INDEX('Contract Summary'!$B$4:$B$203,MATCH($A98,'Contract Summary'!$A$4:$A$203,0)))</f>
        <v/>
      </c>
      <c r="C98" s="3" t="str">
        <f>IF($A98="","",INDEX('Contract Summary'!$C$4:$C$203,MATCH($A98,'Contract Summary'!$A$4:$A$203,0)))</f>
        <v/>
      </c>
      <c r="D98" s="16"/>
      <c r="E98" s="10"/>
      <c r="F98" s="16"/>
      <c r="G98" s="10"/>
      <c r="H98" s="16"/>
      <c r="I98" s="10"/>
    </row>
    <row r="99" spans="1:9">
      <c r="A99" s="10"/>
      <c r="B99" s="3" t="str">
        <f>IF($A99="","",INDEX('Contract Summary'!$B$4:$B$203,MATCH($A99,'Contract Summary'!$A$4:$A$203,0)))</f>
        <v/>
      </c>
      <c r="C99" s="3" t="str">
        <f>IF($A99="","",INDEX('Contract Summary'!$C$4:$C$203,MATCH($A99,'Contract Summary'!$A$4:$A$203,0)))</f>
        <v/>
      </c>
      <c r="D99" s="16"/>
      <c r="E99" s="10"/>
      <c r="F99" s="16"/>
      <c r="G99" s="10"/>
      <c r="H99" s="16"/>
      <c r="I99" s="10"/>
    </row>
    <row r="100" spans="1:9">
      <c r="A100" s="10"/>
      <c r="B100" s="3" t="str">
        <f>IF($A100="","",INDEX('Contract Summary'!$B$4:$B$203,MATCH($A100,'Contract Summary'!$A$4:$A$203,0)))</f>
        <v/>
      </c>
      <c r="C100" s="3" t="str">
        <f>IF($A100="","",INDEX('Contract Summary'!$C$4:$C$203,MATCH($A100,'Contract Summary'!$A$4:$A$203,0)))</f>
        <v/>
      </c>
      <c r="D100" s="16"/>
      <c r="E100" s="10"/>
      <c r="F100" s="16"/>
      <c r="G100" s="10"/>
      <c r="H100" s="16"/>
      <c r="I100" s="10"/>
    </row>
    <row r="101" spans="1:9">
      <c r="A101" s="10"/>
      <c r="B101" s="3" t="str">
        <f>IF($A101="","",INDEX('Contract Summary'!$B$4:$B$203,MATCH($A101,'Contract Summary'!$A$4:$A$203,0)))</f>
        <v/>
      </c>
      <c r="C101" s="3" t="str">
        <f>IF($A101="","",INDEX('Contract Summary'!$C$4:$C$203,MATCH($A101,'Contract Summary'!$A$4:$A$203,0)))</f>
        <v/>
      </c>
      <c r="D101" s="16"/>
      <c r="E101" s="10"/>
      <c r="F101" s="16"/>
      <c r="G101" s="10"/>
      <c r="H101" s="16"/>
      <c r="I101" s="10"/>
    </row>
    <row r="102" spans="1:9">
      <c r="A102" s="10"/>
      <c r="B102" s="3" t="str">
        <f>IF($A102="","",INDEX('Contract Summary'!$B$4:$B$203,MATCH($A102,'Contract Summary'!$A$4:$A$203,0)))</f>
        <v/>
      </c>
      <c r="C102" s="3" t="str">
        <f>IF($A102="","",INDEX('Contract Summary'!$C$4:$C$203,MATCH($A102,'Contract Summary'!$A$4:$A$203,0)))</f>
        <v/>
      </c>
      <c r="D102" s="16"/>
      <c r="E102" s="10"/>
      <c r="F102" s="16"/>
      <c r="G102" s="10"/>
      <c r="H102" s="16"/>
      <c r="I102" s="10"/>
    </row>
    <row r="103" spans="1:9">
      <c r="A103" s="10"/>
      <c r="B103" s="3" t="str">
        <f>IF($A103="","",INDEX('Contract Summary'!$B$4:$B$203,MATCH($A103,'Contract Summary'!$A$4:$A$203,0)))</f>
        <v/>
      </c>
      <c r="C103" s="3" t="str">
        <f>IF($A103="","",INDEX('Contract Summary'!$C$4:$C$203,MATCH($A103,'Contract Summary'!$A$4:$A$203,0)))</f>
        <v/>
      </c>
      <c r="D103" s="16"/>
      <c r="E103" s="10"/>
      <c r="F103" s="16"/>
      <c r="G103" s="10"/>
      <c r="H103" s="16"/>
      <c r="I103" s="10"/>
    </row>
    <row r="104" spans="1:9">
      <c r="A104" s="10"/>
      <c r="B104" s="3" t="str">
        <f>IF($A104="","",INDEX('Contract Summary'!$B$4:$B$203,MATCH($A104,'Contract Summary'!$A$4:$A$203,0)))</f>
        <v/>
      </c>
      <c r="C104" s="3" t="str">
        <f>IF($A104="","",INDEX('Contract Summary'!$C$4:$C$203,MATCH($A104,'Contract Summary'!$A$4:$A$203,0)))</f>
        <v/>
      </c>
      <c r="D104" s="16"/>
      <c r="E104" s="10"/>
      <c r="F104" s="16"/>
      <c r="G104" s="10"/>
      <c r="H104" s="16"/>
      <c r="I104" s="10"/>
    </row>
    <row r="105" spans="1:9">
      <c r="A105" s="10"/>
      <c r="B105" s="3" t="str">
        <f>IF($A105="","",INDEX('Contract Summary'!$B$4:$B$203,MATCH($A105,'Contract Summary'!$A$4:$A$203,0)))</f>
        <v/>
      </c>
      <c r="C105" s="3" t="str">
        <f>IF($A105="","",INDEX('Contract Summary'!$C$4:$C$203,MATCH($A105,'Contract Summary'!$A$4:$A$203,0)))</f>
        <v/>
      </c>
      <c r="D105" s="16"/>
      <c r="E105" s="10"/>
      <c r="F105" s="16"/>
      <c r="G105" s="10"/>
      <c r="H105" s="16"/>
      <c r="I105" s="10"/>
    </row>
    <row r="106" spans="1:9">
      <c r="A106" s="10"/>
      <c r="B106" s="3" t="str">
        <f>IF($A106="","",INDEX('Contract Summary'!$B$4:$B$203,MATCH($A106,'Contract Summary'!$A$4:$A$203,0)))</f>
        <v/>
      </c>
      <c r="C106" s="3" t="str">
        <f>IF($A106="","",INDEX('Contract Summary'!$C$4:$C$203,MATCH($A106,'Contract Summary'!$A$4:$A$203,0)))</f>
        <v/>
      </c>
      <c r="D106" s="16"/>
      <c r="E106" s="10"/>
      <c r="F106" s="16"/>
      <c r="G106" s="10"/>
      <c r="H106" s="16"/>
      <c r="I106" s="10"/>
    </row>
    <row r="107" spans="1:9">
      <c r="A107" s="10"/>
      <c r="B107" s="3" t="str">
        <f>IF($A107="","",INDEX('Contract Summary'!$B$4:$B$203,MATCH($A107,'Contract Summary'!$A$4:$A$203,0)))</f>
        <v/>
      </c>
      <c r="C107" s="3" t="str">
        <f>IF($A107="","",INDEX('Contract Summary'!$C$4:$C$203,MATCH($A107,'Contract Summary'!$A$4:$A$203,0)))</f>
        <v/>
      </c>
      <c r="D107" s="16"/>
      <c r="E107" s="10"/>
      <c r="F107" s="16"/>
      <c r="G107" s="10"/>
      <c r="H107" s="16"/>
      <c r="I107" s="10"/>
    </row>
    <row r="108" spans="1:9">
      <c r="A108" s="10"/>
      <c r="B108" s="3" t="str">
        <f>IF($A108="","",INDEX('Contract Summary'!$B$4:$B$203,MATCH($A108,'Contract Summary'!$A$4:$A$203,0)))</f>
        <v/>
      </c>
      <c r="C108" s="3" t="str">
        <f>IF($A108="","",INDEX('Contract Summary'!$C$4:$C$203,MATCH($A108,'Contract Summary'!$A$4:$A$203,0)))</f>
        <v/>
      </c>
      <c r="D108" s="16"/>
      <c r="E108" s="10"/>
      <c r="F108" s="16"/>
      <c r="G108" s="10"/>
      <c r="H108" s="16"/>
      <c r="I108" s="10"/>
    </row>
    <row r="109" spans="1:9">
      <c r="A109" s="10"/>
      <c r="B109" s="3" t="str">
        <f>IF($A109="","",INDEX('Contract Summary'!$B$4:$B$203,MATCH($A109,'Contract Summary'!$A$4:$A$203,0)))</f>
        <v/>
      </c>
      <c r="C109" s="3" t="str">
        <f>IF($A109="","",INDEX('Contract Summary'!$C$4:$C$203,MATCH($A109,'Contract Summary'!$A$4:$A$203,0)))</f>
        <v/>
      </c>
      <c r="D109" s="16"/>
      <c r="E109" s="10"/>
      <c r="F109" s="16"/>
      <c r="G109" s="10"/>
      <c r="H109" s="16"/>
      <c r="I109" s="10"/>
    </row>
    <row r="110" spans="1:9">
      <c r="A110" s="10"/>
      <c r="B110" s="3" t="str">
        <f>IF($A110="","",INDEX('Contract Summary'!$B$4:$B$203,MATCH($A110,'Contract Summary'!$A$4:$A$203,0)))</f>
        <v/>
      </c>
      <c r="C110" s="3" t="str">
        <f>IF($A110="","",INDEX('Contract Summary'!$C$4:$C$203,MATCH($A110,'Contract Summary'!$A$4:$A$203,0)))</f>
        <v/>
      </c>
      <c r="D110" s="16"/>
      <c r="E110" s="10"/>
      <c r="F110" s="16"/>
      <c r="G110" s="10"/>
      <c r="H110" s="16"/>
      <c r="I110" s="10"/>
    </row>
    <row r="111" spans="1:9">
      <c r="A111" s="10"/>
      <c r="B111" s="3" t="str">
        <f>IF($A111="","",INDEX('Contract Summary'!$B$4:$B$203,MATCH($A111,'Contract Summary'!$A$4:$A$203,0)))</f>
        <v/>
      </c>
      <c r="C111" s="3" t="str">
        <f>IF($A111="","",INDEX('Contract Summary'!$C$4:$C$203,MATCH($A111,'Contract Summary'!$A$4:$A$203,0)))</f>
        <v/>
      </c>
      <c r="D111" s="16"/>
      <c r="E111" s="10"/>
      <c r="F111" s="16"/>
      <c r="G111" s="10"/>
      <c r="H111" s="16"/>
      <c r="I111" s="10"/>
    </row>
    <row r="112" spans="1:9">
      <c r="A112" s="10"/>
      <c r="B112" s="3" t="str">
        <f>IF($A112="","",INDEX('Contract Summary'!$B$4:$B$203,MATCH($A112,'Contract Summary'!$A$4:$A$203,0)))</f>
        <v/>
      </c>
      <c r="C112" s="3" t="str">
        <f>IF($A112="","",INDEX('Contract Summary'!$C$4:$C$203,MATCH($A112,'Contract Summary'!$A$4:$A$203,0)))</f>
        <v/>
      </c>
      <c r="D112" s="16"/>
      <c r="E112" s="10"/>
      <c r="F112" s="16"/>
      <c r="G112" s="10"/>
      <c r="H112" s="16"/>
      <c r="I112" s="10"/>
    </row>
    <row r="113" spans="1:9">
      <c r="A113" s="10"/>
      <c r="B113" s="3" t="str">
        <f>IF($A113="","",INDEX('Contract Summary'!$B$4:$B$203,MATCH($A113,'Contract Summary'!$A$4:$A$203,0)))</f>
        <v/>
      </c>
      <c r="C113" s="3" t="str">
        <f>IF($A113="","",INDEX('Contract Summary'!$C$4:$C$203,MATCH($A113,'Contract Summary'!$A$4:$A$203,0)))</f>
        <v/>
      </c>
      <c r="D113" s="16"/>
      <c r="E113" s="10"/>
      <c r="F113" s="16"/>
      <c r="G113" s="10"/>
      <c r="H113" s="16"/>
      <c r="I113" s="10"/>
    </row>
    <row r="114" spans="1:9">
      <c r="A114" s="10"/>
      <c r="B114" s="3" t="str">
        <f>IF($A114="","",INDEX('Contract Summary'!$B$4:$B$203,MATCH($A114,'Contract Summary'!$A$4:$A$203,0)))</f>
        <v/>
      </c>
      <c r="C114" s="3" t="str">
        <f>IF($A114="","",INDEX('Contract Summary'!$C$4:$C$203,MATCH($A114,'Contract Summary'!$A$4:$A$203,0)))</f>
        <v/>
      </c>
      <c r="D114" s="16"/>
      <c r="E114" s="10"/>
      <c r="F114" s="16"/>
      <c r="G114" s="10"/>
      <c r="H114" s="16"/>
      <c r="I114" s="10"/>
    </row>
    <row r="115" spans="1:9">
      <c r="A115" s="10"/>
      <c r="B115" s="3" t="str">
        <f>IF($A115="","",INDEX('Contract Summary'!$B$4:$B$203,MATCH($A115,'Contract Summary'!$A$4:$A$203,0)))</f>
        <v/>
      </c>
      <c r="C115" s="3" t="str">
        <f>IF($A115="","",INDEX('Contract Summary'!$C$4:$C$203,MATCH($A115,'Contract Summary'!$A$4:$A$203,0)))</f>
        <v/>
      </c>
      <c r="D115" s="16"/>
      <c r="E115" s="10"/>
      <c r="F115" s="16"/>
      <c r="G115" s="10"/>
      <c r="H115" s="16"/>
      <c r="I115" s="10"/>
    </row>
    <row r="116" spans="1:9">
      <c r="A116" s="10"/>
      <c r="B116" s="3" t="str">
        <f>IF($A116="","",INDEX('Contract Summary'!$B$4:$B$203,MATCH($A116,'Contract Summary'!$A$4:$A$203,0)))</f>
        <v/>
      </c>
      <c r="C116" s="3" t="str">
        <f>IF($A116="","",INDEX('Contract Summary'!$C$4:$C$203,MATCH($A116,'Contract Summary'!$A$4:$A$203,0)))</f>
        <v/>
      </c>
      <c r="D116" s="16"/>
      <c r="E116" s="10"/>
      <c r="F116" s="16"/>
      <c r="G116" s="10"/>
      <c r="H116" s="16"/>
      <c r="I116" s="10"/>
    </row>
    <row r="117" spans="1:9">
      <c r="A117" s="10"/>
      <c r="B117" s="3" t="str">
        <f>IF($A117="","",INDEX('Contract Summary'!$B$4:$B$203,MATCH($A117,'Contract Summary'!$A$4:$A$203,0)))</f>
        <v/>
      </c>
      <c r="C117" s="3" t="str">
        <f>IF($A117="","",INDEX('Contract Summary'!$C$4:$C$203,MATCH($A117,'Contract Summary'!$A$4:$A$203,0)))</f>
        <v/>
      </c>
      <c r="D117" s="16"/>
      <c r="E117" s="10"/>
      <c r="F117" s="16"/>
      <c r="G117" s="10"/>
      <c r="H117" s="16"/>
      <c r="I117" s="10"/>
    </row>
    <row r="118" spans="1:9">
      <c r="A118" s="10"/>
      <c r="B118" s="3" t="str">
        <f>IF($A118="","",INDEX('Contract Summary'!$B$4:$B$203,MATCH($A118,'Contract Summary'!$A$4:$A$203,0)))</f>
        <v/>
      </c>
      <c r="C118" s="3" t="str">
        <f>IF($A118="","",INDEX('Contract Summary'!$C$4:$C$203,MATCH($A118,'Contract Summary'!$A$4:$A$203,0)))</f>
        <v/>
      </c>
      <c r="D118" s="16"/>
      <c r="E118" s="10"/>
      <c r="F118" s="16"/>
      <c r="G118" s="10"/>
      <c r="H118" s="16"/>
      <c r="I118" s="10"/>
    </row>
    <row r="119" spans="1:9">
      <c r="A119" s="10"/>
      <c r="B119" s="3" t="str">
        <f>IF($A119="","",INDEX('Contract Summary'!$B$4:$B$203,MATCH($A119,'Contract Summary'!$A$4:$A$203,0)))</f>
        <v/>
      </c>
      <c r="C119" s="3" t="str">
        <f>IF($A119="","",INDEX('Contract Summary'!$C$4:$C$203,MATCH($A119,'Contract Summary'!$A$4:$A$203,0)))</f>
        <v/>
      </c>
      <c r="D119" s="16"/>
      <c r="E119" s="10"/>
      <c r="F119" s="16"/>
      <c r="G119" s="10"/>
      <c r="H119" s="16"/>
      <c r="I119" s="10"/>
    </row>
    <row r="120" spans="1:9">
      <c r="A120" s="10"/>
      <c r="B120" s="3" t="str">
        <f>IF($A120="","",INDEX('Contract Summary'!$B$4:$B$203,MATCH($A120,'Contract Summary'!$A$4:$A$203,0)))</f>
        <v/>
      </c>
      <c r="C120" s="3" t="str">
        <f>IF($A120="","",INDEX('Contract Summary'!$C$4:$C$203,MATCH($A120,'Contract Summary'!$A$4:$A$203,0)))</f>
        <v/>
      </c>
      <c r="D120" s="16"/>
      <c r="E120" s="10"/>
      <c r="F120" s="16"/>
      <c r="G120" s="10"/>
      <c r="H120" s="16"/>
      <c r="I120" s="10"/>
    </row>
    <row r="121" spans="1:9">
      <c r="A121" s="10"/>
      <c r="B121" s="3" t="str">
        <f>IF($A121="","",INDEX('Contract Summary'!$B$4:$B$203,MATCH($A121,'Contract Summary'!$A$4:$A$203,0)))</f>
        <v/>
      </c>
      <c r="C121" s="3" t="str">
        <f>IF($A121="","",INDEX('Contract Summary'!$C$4:$C$203,MATCH($A121,'Contract Summary'!$A$4:$A$203,0)))</f>
        <v/>
      </c>
      <c r="D121" s="16"/>
      <c r="E121" s="10"/>
      <c r="F121" s="16"/>
      <c r="G121" s="10"/>
      <c r="H121" s="16"/>
      <c r="I121" s="10"/>
    </row>
    <row r="122" spans="1:9">
      <c r="A122" s="10"/>
      <c r="B122" s="3" t="str">
        <f>IF($A122="","",INDEX('Contract Summary'!$B$4:$B$203,MATCH($A122,'Contract Summary'!$A$4:$A$203,0)))</f>
        <v/>
      </c>
      <c r="C122" s="3" t="str">
        <f>IF($A122="","",INDEX('Contract Summary'!$C$4:$C$203,MATCH($A122,'Contract Summary'!$A$4:$A$203,0)))</f>
        <v/>
      </c>
      <c r="D122" s="16"/>
      <c r="E122" s="10"/>
      <c r="F122" s="16"/>
      <c r="G122" s="10"/>
      <c r="H122" s="16"/>
      <c r="I122" s="10"/>
    </row>
    <row r="123" spans="1:9">
      <c r="A123" s="10"/>
      <c r="B123" s="3" t="str">
        <f>IF($A123="","",INDEX('Contract Summary'!$B$4:$B$203,MATCH($A123,'Contract Summary'!$A$4:$A$203,0)))</f>
        <v/>
      </c>
      <c r="C123" s="3" t="str">
        <f>IF($A123="","",INDEX('Contract Summary'!$C$4:$C$203,MATCH($A123,'Contract Summary'!$A$4:$A$203,0)))</f>
        <v/>
      </c>
      <c r="D123" s="16"/>
      <c r="E123" s="10"/>
      <c r="F123" s="16"/>
      <c r="G123" s="10"/>
      <c r="H123" s="16"/>
      <c r="I123" s="10"/>
    </row>
    <row r="124" spans="1:9">
      <c r="A124" s="10"/>
      <c r="B124" s="3" t="str">
        <f>IF($A124="","",INDEX('Contract Summary'!$B$4:$B$203,MATCH($A124,'Contract Summary'!$A$4:$A$203,0)))</f>
        <v/>
      </c>
      <c r="C124" s="3" t="str">
        <f>IF($A124="","",INDEX('Contract Summary'!$C$4:$C$203,MATCH($A124,'Contract Summary'!$A$4:$A$203,0)))</f>
        <v/>
      </c>
      <c r="D124" s="16"/>
      <c r="E124" s="10"/>
      <c r="F124" s="16"/>
      <c r="G124" s="10"/>
      <c r="H124" s="16"/>
      <c r="I124" s="10"/>
    </row>
    <row r="125" spans="1:9">
      <c r="A125" s="10"/>
      <c r="B125" s="3" t="str">
        <f>IF($A125="","",INDEX('Contract Summary'!$B$4:$B$203,MATCH($A125,'Contract Summary'!$A$4:$A$203,0)))</f>
        <v/>
      </c>
      <c r="C125" s="3" t="str">
        <f>IF($A125="","",INDEX('Contract Summary'!$C$4:$C$203,MATCH($A125,'Contract Summary'!$A$4:$A$203,0)))</f>
        <v/>
      </c>
      <c r="D125" s="16"/>
      <c r="E125" s="10"/>
      <c r="F125" s="16"/>
      <c r="G125" s="10"/>
      <c r="H125" s="16"/>
      <c r="I125" s="10"/>
    </row>
    <row r="126" spans="1:9">
      <c r="A126" s="10"/>
      <c r="B126" s="3" t="str">
        <f>IF($A126="","",INDEX('Contract Summary'!$B$4:$B$203,MATCH($A126,'Contract Summary'!$A$4:$A$203,0)))</f>
        <v/>
      </c>
      <c r="C126" s="3" t="str">
        <f>IF($A126="","",INDEX('Contract Summary'!$C$4:$C$203,MATCH($A126,'Contract Summary'!$A$4:$A$203,0)))</f>
        <v/>
      </c>
      <c r="D126" s="16"/>
      <c r="E126" s="10"/>
      <c r="F126" s="16"/>
      <c r="G126" s="10"/>
      <c r="H126" s="16"/>
      <c r="I126" s="10"/>
    </row>
    <row r="127" spans="1:9">
      <c r="A127" s="10"/>
      <c r="B127" s="3" t="str">
        <f>IF($A127="","",INDEX('Contract Summary'!$B$4:$B$203,MATCH($A127,'Contract Summary'!$A$4:$A$203,0)))</f>
        <v/>
      </c>
      <c r="C127" s="3" t="str">
        <f>IF($A127="","",INDEX('Contract Summary'!$C$4:$C$203,MATCH($A127,'Contract Summary'!$A$4:$A$203,0)))</f>
        <v/>
      </c>
      <c r="D127" s="16"/>
      <c r="E127" s="10"/>
      <c r="F127" s="16"/>
      <c r="G127" s="10"/>
      <c r="H127" s="16"/>
      <c r="I127" s="10"/>
    </row>
    <row r="128" spans="1:9">
      <c r="A128" s="10"/>
      <c r="B128" s="3" t="str">
        <f>IF($A128="","",INDEX('Contract Summary'!$B$4:$B$203,MATCH($A128,'Contract Summary'!$A$4:$A$203,0)))</f>
        <v/>
      </c>
      <c r="C128" s="3" t="str">
        <f>IF($A128="","",INDEX('Contract Summary'!$C$4:$C$203,MATCH($A128,'Contract Summary'!$A$4:$A$203,0)))</f>
        <v/>
      </c>
      <c r="D128" s="16"/>
      <c r="E128" s="10"/>
      <c r="F128" s="16"/>
      <c r="G128" s="10"/>
      <c r="H128" s="16"/>
      <c r="I128" s="10"/>
    </row>
    <row r="129" spans="1:9">
      <c r="A129" s="10"/>
      <c r="B129" s="3" t="str">
        <f>IF($A129="","",INDEX('Contract Summary'!$B$4:$B$203,MATCH($A129,'Contract Summary'!$A$4:$A$203,0)))</f>
        <v/>
      </c>
      <c r="C129" s="3" t="str">
        <f>IF($A129="","",INDEX('Contract Summary'!$C$4:$C$203,MATCH($A129,'Contract Summary'!$A$4:$A$203,0)))</f>
        <v/>
      </c>
      <c r="D129" s="16"/>
      <c r="E129" s="10"/>
      <c r="F129" s="16"/>
      <c r="G129" s="10"/>
      <c r="H129" s="16"/>
      <c r="I129" s="10"/>
    </row>
    <row r="130" spans="1:9">
      <c r="A130" s="10"/>
      <c r="B130" s="3" t="str">
        <f>IF($A130="","",INDEX('Contract Summary'!$B$4:$B$203,MATCH($A130,'Contract Summary'!$A$4:$A$203,0)))</f>
        <v/>
      </c>
      <c r="C130" s="3" t="str">
        <f>IF($A130="","",INDEX('Contract Summary'!$C$4:$C$203,MATCH($A130,'Contract Summary'!$A$4:$A$203,0)))</f>
        <v/>
      </c>
      <c r="D130" s="16"/>
      <c r="E130" s="10"/>
      <c r="F130" s="16"/>
      <c r="G130" s="10"/>
      <c r="H130" s="16"/>
      <c r="I130" s="10"/>
    </row>
    <row r="131" spans="1:9">
      <c r="A131" s="10"/>
      <c r="B131" s="3" t="str">
        <f>IF($A131="","",INDEX('Contract Summary'!$B$4:$B$203,MATCH($A131,'Contract Summary'!$A$4:$A$203,0)))</f>
        <v/>
      </c>
      <c r="C131" s="3" t="str">
        <f>IF($A131="","",INDEX('Contract Summary'!$C$4:$C$203,MATCH($A131,'Contract Summary'!$A$4:$A$203,0)))</f>
        <v/>
      </c>
      <c r="D131" s="16"/>
      <c r="E131" s="10"/>
      <c r="F131" s="16"/>
      <c r="G131" s="10"/>
      <c r="H131" s="16"/>
      <c r="I131" s="10"/>
    </row>
    <row r="132" spans="1:9">
      <c r="A132" s="10"/>
      <c r="B132" s="3" t="str">
        <f>IF($A132="","",INDEX('Contract Summary'!$B$4:$B$203,MATCH($A132,'Contract Summary'!$A$4:$A$203,0)))</f>
        <v/>
      </c>
      <c r="C132" s="3" t="str">
        <f>IF($A132="","",INDEX('Contract Summary'!$C$4:$C$203,MATCH($A132,'Contract Summary'!$A$4:$A$203,0)))</f>
        <v/>
      </c>
      <c r="D132" s="16"/>
      <c r="E132" s="10"/>
      <c r="F132" s="16"/>
      <c r="G132" s="10"/>
      <c r="H132" s="16"/>
      <c r="I132" s="10"/>
    </row>
    <row r="133" spans="1:9">
      <c r="A133" s="10"/>
      <c r="B133" s="3" t="str">
        <f>IF($A133="","",INDEX('Contract Summary'!$B$4:$B$203,MATCH($A133,'Contract Summary'!$A$4:$A$203,0)))</f>
        <v/>
      </c>
      <c r="C133" s="3" t="str">
        <f>IF($A133="","",INDEX('Contract Summary'!$C$4:$C$203,MATCH($A133,'Contract Summary'!$A$4:$A$203,0)))</f>
        <v/>
      </c>
      <c r="D133" s="16"/>
      <c r="E133" s="10"/>
      <c r="F133" s="16"/>
      <c r="G133" s="10"/>
      <c r="H133" s="16"/>
      <c r="I133" s="10"/>
    </row>
    <row r="134" spans="1:9">
      <c r="A134" s="10"/>
      <c r="B134" s="3" t="str">
        <f>IF($A134="","",INDEX('Contract Summary'!$B$4:$B$203,MATCH($A134,'Contract Summary'!$A$4:$A$203,0)))</f>
        <v/>
      </c>
      <c r="C134" s="3" t="str">
        <f>IF($A134="","",INDEX('Contract Summary'!$C$4:$C$203,MATCH($A134,'Contract Summary'!$A$4:$A$203,0)))</f>
        <v/>
      </c>
      <c r="D134" s="16"/>
      <c r="E134" s="10"/>
      <c r="F134" s="16"/>
      <c r="G134" s="10"/>
      <c r="H134" s="16"/>
      <c r="I134" s="10"/>
    </row>
    <row r="135" spans="1:9">
      <c r="A135" s="10"/>
      <c r="B135" s="3" t="str">
        <f>IF($A135="","",INDEX('Contract Summary'!$B$4:$B$203,MATCH($A135,'Contract Summary'!$A$4:$A$203,0)))</f>
        <v/>
      </c>
      <c r="C135" s="3" t="str">
        <f>IF($A135="","",INDEX('Contract Summary'!$C$4:$C$203,MATCH($A135,'Contract Summary'!$A$4:$A$203,0)))</f>
        <v/>
      </c>
      <c r="D135" s="16"/>
      <c r="E135" s="10"/>
      <c r="F135" s="16"/>
      <c r="G135" s="10"/>
      <c r="H135" s="16"/>
      <c r="I135" s="10"/>
    </row>
    <row r="136" spans="1:9">
      <c r="A136" s="10"/>
      <c r="B136" s="3" t="str">
        <f>IF($A136="","",INDEX('Contract Summary'!$B$4:$B$203,MATCH($A136,'Contract Summary'!$A$4:$A$203,0)))</f>
        <v/>
      </c>
      <c r="C136" s="3" t="str">
        <f>IF($A136="","",INDEX('Contract Summary'!$C$4:$C$203,MATCH($A136,'Contract Summary'!$A$4:$A$203,0)))</f>
        <v/>
      </c>
      <c r="D136" s="16"/>
      <c r="E136" s="10"/>
      <c r="F136" s="16"/>
      <c r="G136" s="10"/>
      <c r="H136" s="16"/>
      <c r="I136" s="10"/>
    </row>
    <row r="137" spans="1:9">
      <c r="A137" s="10"/>
      <c r="B137" s="3" t="str">
        <f>IF($A137="","",INDEX('Contract Summary'!$B$4:$B$203,MATCH($A137,'Contract Summary'!$A$4:$A$203,0)))</f>
        <v/>
      </c>
      <c r="C137" s="3" t="str">
        <f>IF($A137="","",INDEX('Contract Summary'!$C$4:$C$203,MATCH($A137,'Contract Summary'!$A$4:$A$203,0)))</f>
        <v/>
      </c>
      <c r="D137" s="16"/>
      <c r="E137" s="10"/>
      <c r="F137" s="16"/>
      <c r="G137" s="10"/>
      <c r="H137" s="16"/>
      <c r="I137" s="10"/>
    </row>
    <row r="138" spans="1:9">
      <c r="A138" s="10"/>
      <c r="B138" s="3" t="str">
        <f>IF($A138="","",INDEX('Contract Summary'!$B$4:$B$203,MATCH($A138,'Contract Summary'!$A$4:$A$203,0)))</f>
        <v/>
      </c>
      <c r="C138" s="3" t="str">
        <f>IF($A138="","",INDEX('Contract Summary'!$C$4:$C$203,MATCH($A138,'Contract Summary'!$A$4:$A$203,0)))</f>
        <v/>
      </c>
      <c r="D138" s="16"/>
      <c r="E138" s="10"/>
      <c r="F138" s="16"/>
      <c r="G138" s="10"/>
      <c r="H138" s="16"/>
      <c r="I138" s="10"/>
    </row>
    <row r="139" spans="1:9">
      <c r="A139" s="10"/>
      <c r="B139" s="3" t="str">
        <f>IF($A139="","",INDEX('Contract Summary'!$B$4:$B$203,MATCH($A139,'Contract Summary'!$A$4:$A$203,0)))</f>
        <v/>
      </c>
      <c r="C139" s="3" t="str">
        <f>IF($A139="","",INDEX('Contract Summary'!$C$4:$C$203,MATCH($A139,'Contract Summary'!$A$4:$A$203,0)))</f>
        <v/>
      </c>
      <c r="D139" s="16"/>
      <c r="E139" s="10"/>
      <c r="F139" s="16"/>
      <c r="G139" s="10"/>
      <c r="H139" s="16"/>
      <c r="I139" s="10"/>
    </row>
    <row r="140" spans="1:9">
      <c r="A140" s="10"/>
      <c r="B140" s="3" t="str">
        <f>IF($A140="","",INDEX('Contract Summary'!$B$4:$B$203,MATCH($A140,'Contract Summary'!$A$4:$A$203,0)))</f>
        <v/>
      </c>
      <c r="C140" s="3" t="str">
        <f>IF($A140="","",INDEX('Contract Summary'!$C$4:$C$203,MATCH($A140,'Contract Summary'!$A$4:$A$203,0)))</f>
        <v/>
      </c>
      <c r="D140" s="16"/>
      <c r="E140" s="10"/>
      <c r="F140" s="16"/>
      <c r="G140" s="10"/>
      <c r="H140" s="16"/>
      <c r="I140" s="10"/>
    </row>
    <row r="141" spans="1:9">
      <c r="A141" s="10"/>
      <c r="B141" s="3" t="str">
        <f>IF($A141="","",INDEX('Contract Summary'!$B$4:$B$203,MATCH($A141,'Contract Summary'!$A$4:$A$203,0)))</f>
        <v/>
      </c>
      <c r="C141" s="3" t="str">
        <f>IF($A141="","",INDEX('Contract Summary'!$C$4:$C$203,MATCH($A141,'Contract Summary'!$A$4:$A$203,0)))</f>
        <v/>
      </c>
      <c r="D141" s="16"/>
      <c r="E141" s="10"/>
      <c r="F141" s="16"/>
      <c r="G141" s="10"/>
      <c r="H141" s="16"/>
      <c r="I141" s="10"/>
    </row>
    <row r="142" spans="1:9">
      <c r="A142" s="10"/>
      <c r="B142" s="3" t="str">
        <f>IF($A142="","",INDEX('Contract Summary'!$B$4:$B$203,MATCH($A142,'Contract Summary'!$A$4:$A$203,0)))</f>
        <v/>
      </c>
      <c r="C142" s="3" t="str">
        <f>IF($A142="","",INDEX('Contract Summary'!$C$4:$C$203,MATCH($A142,'Contract Summary'!$A$4:$A$203,0)))</f>
        <v/>
      </c>
      <c r="D142" s="16"/>
      <c r="E142" s="10"/>
      <c r="F142" s="16"/>
      <c r="G142" s="10"/>
      <c r="H142" s="16"/>
      <c r="I142" s="10"/>
    </row>
    <row r="143" spans="1:9">
      <c r="A143" s="10"/>
      <c r="B143" s="3" t="str">
        <f>IF($A143="","",INDEX('Contract Summary'!$B$4:$B$203,MATCH($A143,'Contract Summary'!$A$4:$A$203,0)))</f>
        <v/>
      </c>
      <c r="C143" s="3" t="str">
        <f>IF($A143="","",INDEX('Contract Summary'!$C$4:$C$203,MATCH($A143,'Contract Summary'!$A$4:$A$203,0)))</f>
        <v/>
      </c>
      <c r="D143" s="16"/>
      <c r="E143" s="10"/>
      <c r="F143" s="16"/>
      <c r="G143" s="10"/>
      <c r="H143" s="16"/>
      <c r="I143" s="10"/>
    </row>
    <row r="144" spans="1:9">
      <c r="A144" s="10"/>
      <c r="B144" s="3" t="str">
        <f>IF($A144="","",INDEX('Contract Summary'!$B$4:$B$203,MATCH($A144,'Contract Summary'!$A$4:$A$203,0)))</f>
        <v/>
      </c>
      <c r="C144" s="3" t="str">
        <f>IF($A144="","",INDEX('Contract Summary'!$C$4:$C$203,MATCH($A144,'Contract Summary'!$A$4:$A$203,0)))</f>
        <v/>
      </c>
      <c r="D144" s="16"/>
      <c r="E144" s="10"/>
      <c r="F144" s="16"/>
      <c r="G144" s="10"/>
      <c r="H144" s="16"/>
      <c r="I144" s="10"/>
    </row>
    <row r="145" spans="1:9">
      <c r="A145" s="10"/>
      <c r="B145" s="3" t="str">
        <f>IF($A145="","",INDEX('Contract Summary'!$B$4:$B$203,MATCH($A145,'Contract Summary'!$A$4:$A$203,0)))</f>
        <v/>
      </c>
      <c r="C145" s="3" t="str">
        <f>IF($A145="","",INDEX('Contract Summary'!$C$4:$C$203,MATCH($A145,'Contract Summary'!$A$4:$A$203,0)))</f>
        <v/>
      </c>
      <c r="D145" s="16"/>
      <c r="E145" s="10"/>
      <c r="F145" s="16"/>
      <c r="G145" s="10"/>
      <c r="H145" s="16"/>
      <c r="I145" s="10"/>
    </row>
    <row r="146" spans="1:9">
      <c r="A146" s="10"/>
      <c r="B146" s="3" t="str">
        <f>IF($A146="","",INDEX('Contract Summary'!$B$4:$B$203,MATCH($A146,'Contract Summary'!$A$4:$A$203,0)))</f>
        <v/>
      </c>
      <c r="C146" s="3" t="str">
        <f>IF($A146="","",INDEX('Contract Summary'!$C$4:$C$203,MATCH($A146,'Contract Summary'!$A$4:$A$203,0)))</f>
        <v/>
      </c>
      <c r="D146" s="16"/>
      <c r="E146" s="10"/>
      <c r="F146" s="16"/>
      <c r="G146" s="10"/>
      <c r="H146" s="16"/>
      <c r="I146" s="10"/>
    </row>
    <row r="147" spans="1:9">
      <c r="A147" s="10"/>
      <c r="B147" s="3" t="str">
        <f>IF($A147="","",INDEX('Contract Summary'!$B$4:$B$203,MATCH($A147,'Contract Summary'!$A$4:$A$203,0)))</f>
        <v/>
      </c>
      <c r="C147" s="3" t="str">
        <f>IF($A147="","",INDEX('Contract Summary'!$C$4:$C$203,MATCH($A147,'Contract Summary'!$A$4:$A$203,0)))</f>
        <v/>
      </c>
      <c r="D147" s="16"/>
      <c r="E147" s="10"/>
      <c r="F147" s="16"/>
      <c r="G147" s="10"/>
      <c r="H147" s="16"/>
      <c r="I147" s="10"/>
    </row>
    <row r="148" spans="1:9">
      <c r="A148" s="10"/>
      <c r="B148" s="3" t="str">
        <f>IF($A148="","",INDEX('Contract Summary'!$B$4:$B$203,MATCH($A148,'Contract Summary'!$A$4:$A$203,0)))</f>
        <v/>
      </c>
      <c r="C148" s="3" t="str">
        <f>IF($A148="","",INDEX('Contract Summary'!$C$4:$C$203,MATCH($A148,'Contract Summary'!$A$4:$A$203,0)))</f>
        <v/>
      </c>
      <c r="D148" s="16"/>
      <c r="E148" s="10"/>
      <c r="F148" s="16"/>
      <c r="G148" s="10"/>
      <c r="H148" s="16"/>
      <c r="I148" s="10"/>
    </row>
    <row r="149" spans="1:9">
      <c r="A149" s="10"/>
      <c r="B149" s="3" t="str">
        <f>IF($A149="","",INDEX('Contract Summary'!$B$4:$B$203,MATCH($A149,'Contract Summary'!$A$4:$A$203,0)))</f>
        <v/>
      </c>
      <c r="C149" s="3" t="str">
        <f>IF($A149="","",INDEX('Contract Summary'!$C$4:$C$203,MATCH($A149,'Contract Summary'!$A$4:$A$203,0)))</f>
        <v/>
      </c>
      <c r="D149" s="16"/>
      <c r="E149" s="10"/>
      <c r="F149" s="16"/>
      <c r="G149" s="10"/>
      <c r="H149" s="16"/>
      <c r="I149" s="10"/>
    </row>
    <row r="150" spans="1:9">
      <c r="A150" s="10"/>
      <c r="B150" s="3" t="str">
        <f>IF($A150="","",INDEX('Contract Summary'!$B$4:$B$203,MATCH($A150,'Contract Summary'!$A$4:$A$203,0)))</f>
        <v/>
      </c>
      <c r="C150" s="3" t="str">
        <f>IF($A150="","",INDEX('Contract Summary'!$C$4:$C$203,MATCH($A150,'Contract Summary'!$A$4:$A$203,0)))</f>
        <v/>
      </c>
      <c r="D150" s="16"/>
      <c r="E150" s="10"/>
      <c r="F150" s="16"/>
      <c r="G150" s="10"/>
      <c r="H150" s="16"/>
      <c r="I150" s="10"/>
    </row>
    <row r="151" spans="1:9">
      <c r="A151" s="10"/>
      <c r="B151" s="3" t="str">
        <f>IF($A151="","",INDEX('Contract Summary'!$B$4:$B$203,MATCH($A151,'Contract Summary'!$A$4:$A$203,0)))</f>
        <v/>
      </c>
      <c r="C151" s="3" t="str">
        <f>IF($A151="","",INDEX('Contract Summary'!$C$4:$C$203,MATCH($A151,'Contract Summary'!$A$4:$A$203,0)))</f>
        <v/>
      </c>
      <c r="D151" s="16"/>
      <c r="E151" s="10"/>
      <c r="F151" s="16"/>
      <c r="G151" s="10"/>
      <c r="H151" s="16"/>
      <c r="I151" s="10"/>
    </row>
    <row r="152" spans="1:9">
      <c r="A152" s="10"/>
      <c r="B152" s="3" t="str">
        <f>IF($A152="","",INDEX('Contract Summary'!$B$4:$B$203,MATCH($A152,'Contract Summary'!$A$4:$A$203,0)))</f>
        <v/>
      </c>
      <c r="C152" s="3" t="str">
        <f>IF($A152="","",INDEX('Contract Summary'!$C$4:$C$203,MATCH($A152,'Contract Summary'!$A$4:$A$203,0)))</f>
        <v/>
      </c>
      <c r="D152" s="16"/>
      <c r="E152" s="10"/>
      <c r="F152" s="16"/>
      <c r="G152" s="10"/>
      <c r="H152" s="16"/>
      <c r="I152" s="10"/>
    </row>
    <row r="153" spans="1:9">
      <c r="A153" s="10"/>
      <c r="B153" s="3" t="str">
        <f>IF($A153="","",INDEX('Contract Summary'!$B$4:$B$203,MATCH($A153,'Contract Summary'!$A$4:$A$203,0)))</f>
        <v/>
      </c>
      <c r="C153" s="3" t="str">
        <f>IF($A153="","",INDEX('Contract Summary'!$C$4:$C$203,MATCH($A153,'Contract Summary'!$A$4:$A$203,0)))</f>
        <v/>
      </c>
      <c r="D153" s="16"/>
      <c r="E153" s="10"/>
      <c r="F153" s="16"/>
      <c r="G153" s="10"/>
      <c r="H153" s="16"/>
      <c r="I153" s="10"/>
    </row>
    <row r="154" spans="1:9">
      <c r="A154" s="10"/>
      <c r="B154" s="3" t="str">
        <f>IF($A154="","",INDEX('Contract Summary'!$B$4:$B$203,MATCH($A154,'Contract Summary'!$A$4:$A$203,0)))</f>
        <v/>
      </c>
      <c r="C154" s="3" t="str">
        <f>IF($A154="","",INDEX('Contract Summary'!$C$4:$C$203,MATCH($A154,'Contract Summary'!$A$4:$A$203,0)))</f>
        <v/>
      </c>
      <c r="D154" s="16"/>
      <c r="E154" s="10"/>
      <c r="F154" s="16"/>
      <c r="G154" s="10"/>
      <c r="H154" s="16"/>
      <c r="I154" s="10"/>
    </row>
    <row r="155" spans="1:9">
      <c r="A155" s="10"/>
      <c r="B155" s="3" t="str">
        <f>IF($A155="","",INDEX('Contract Summary'!$B$4:$B$203,MATCH($A155,'Contract Summary'!$A$4:$A$203,0)))</f>
        <v/>
      </c>
      <c r="C155" s="3" t="str">
        <f>IF($A155="","",INDEX('Contract Summary'!$C$4:$C$203,MATCH($A155,'Contract Summary'!$A$4:$A$203,0)))</f>
        <v/>
      </c>
      <c r="D155" s="16"/>
      <c r="E155" s="10"/>
      <c r="F155" s="16"/>
      <c r="G155" s="10"/>
      <c r="H155" s="16"/>
      <c r="I155" s="10"/>
    </row>
    <row r="156" spans="1:9">
      <c r="A156" s="10"/>
      <c r="B156" s="3" t="str">
        <f>IF($A156="","",INDEX('Contract Summary'!$B$4:$B$203,MATCH($A156,'Contract Summary'!$A$4:$A$203,0)))</f>
        <v/>
      </c>
      <c r="C156" s="3" t="str">
        <f>IF($A156="","",INDEX('Contract Summary'!$C$4:$C$203,MATCH($A156,'Contract Summary'!$A$4:$A$203,0)))</f>
        <v/>
      </c>
      <c r="D156" s="16"/>
      <c r="E156" s="10"/>
      <c r="F156" s="16"/>
      <c r="G156" s="10"/>
      <c r="H156" s="16"/>
      <c r="I156" s="10"/>
    </row>
    <row r="157" spans="1:9">
      <c r="A157" s="10"/>
      <c r="B157" s="3" t="str">
        <f>IF($A157="","",INDEX('Contract Summary'!$B$4:$B$203,MATCH($A157,'Contract Summary'!$A$4:$A$203,0)))</f>
        <v/>
      </c>
      <c r="C157" s="3" t="str">
        <f>IF($A157="","",INDEX('Contract Summary'!$C$4:$C$203,MATCH($A157,'Contract Summary'!$A$4:$A$203,0)))</f>
        <v/>
      </c>
      <c r="D157" s="16"/>
      <c r="E157" s="10"/>
      <c r="F157" s="16"/>
      <c r="G157" s="10"/>
      <c r="H157" s="16"/>
      <c r="I157" s="10"/>
    </row>
    <row r="158" spans="1:9">
      <c r="A158" s="10"/>
      <c r="B158" s="3" t="str">
        <f>IF($A158="","",INDEX('Contract Summary'!$B$4:$B$203,MATCH($A158,'Contract Summary'!$A$4:$A$203,0)))</f>
        <v/>
      </c>
      <c r="C158" s="3" t="str">
        <f>IF($A158="","",INDEX('Contract Summary'!$C$4:$C$203,MATCH($A158,'Contract Summary'!$A$4:$A$203,0)))</f>
        <v/>
      </c>
      <c r="D158" s="16"/>
      <c r="E158" s="10"/>
      <c r="F158" s="16"/>
      <c r="G158" s="10"/>
      <c r="H158" s="16"/>
      <c r="I158" s="10"/>
    </row>
    <row r="159" spans="1:9">
      <c r="A159" s="10"/>
      <c r="B159" s="3" t="str">
        <f>IF($A159="","",INDEX('Contract Summary'!$B$4:$B$203,MATCH($A159,'Contract Summary'!$A$4:$A$203,0)))</f>
        <v/>
      </c>
      <c r="C159" s="3" t="str">
        <f>IF($A159="","",INDEX('Contract Summary'!$C$4:$C$203,MATCH($A159,'Contract Summary'!$A$4:$A$203,0)))</f>
        <v/>
      </c>
      <c r="D159" s="16"/>
      <c r="E159" s="10"/>
      <c r="F159" s="16"/>
      <c r="G159" s="10"/>
      <c r="H159" s="16"/>
      <c r="I159" s="10"/>
    </row>
    <row r="160" spans="1:9">
      <c r="A160" s="10"/>
      <c r="B160" s="3" t="str">
        <f>IF($A160="","",INDEX('Contract Summary'!$B$4:$B$203,MATCH($A160,'Contract Summary'!$A$4:$A$203,0)))</f>
        <v/>
      </c>
      <c r="C160" s="3" t="str">
        <f>IF($A160="","",INDEX('Contract Summary'!$C$4:$C$203,MATCH($A160,'Contract Summary'!$A$4:$A$203,0)))</f>
        <v/>
      </c>
      <c r="D160" s="16"/>
      <c r="E160" s="10"/>
      <c r="F160" s="16"/>
      <c r="G160" s="10"/>
      <c r="H160" s="16"/>
      <c r="I160" s="10"/>
    </row>
    <row r="161" spans="1:9">
      <c r="A161" s="10"/>
      <c r="B161" s="3" t="str">
        <f>IF($A161="","",INDEX('Contract Summary'!$B$4:$B$203,MATCH($A161,'Contract Summary'!$A$4:$A$203,0)))</f>
        <v/>
      </c>
      <c r="C161" s="3" t="str">
        <f>IF($A161="","",INDEX('Contract Summary'!$C$4:$C$203,MATCH($A161,'Contract Summary'!$A$4:$A$203,0)))</f>
        <v/>
      </c>
      <c r="D161" s="16"/>
      <c r="E161" s="10"/>
      <c r="F161" s="16"/>
      <c r="G161" s="10"/>
      <c r="H161" s="16"/>
      <c r="I161" s="10"/>
    </row>
    <row r="162" spans="1:9">
      <c r="A162" s="10"/>
      <c r="B162" s="3" t="str">
        <f>IF($A162="","",INDEX('Contract Summary'!$B$4:$B$203,MATCH($A162,'Contract Summary'!$A$4:$A$203,0)))</f>
        <v/>
      </c>
      <c r="C162" s="3" t="str">
        <f>IF($A162="","",INDEX('Contract Summary'!$C$4:$C$203,MATCH($A162,'Contract Summary'!$A$4:$A$203,0)))</f>
        <v/>
      </c>
      <c r="D162" s="16"/>
      <c r="E162" s="10"/>
      <c r="F162" s="16"/>
      <c r="G162" s="10"/>
      <c r="H162" s="16"/>
      <c r="I162" s="10"/>
    </row>
    <row r="163" spans="1:9">
      <c r="A163" s="10"/>
      <c r="B163" s="3" t="str">
        <f>IF($A163="","",INDEX('Contract Summary'!$B$4:$B$203,MATCH($A163,'Contract Summary'!$A$4:$A$203,0)))</f>
        <v/>
      </c>
      <c r="C163" s="3" t="str">
        <f>IF($A163="","",INDEX('Contract Summary'!$C$4:$C$203,MATCH($A163,'Contract Summary'!$A$4:$A$203,0)))</f>
        <v/>
      </c>
      <c r="D163" s="16"/>
      <c r="E163" s="10"/>
      <c r="F163" s="16"/>
      <c r="G163" s="10"/>
      <c r="H163" s="16"/>
      <c r="I163" s="10"/>
    </row>
    <row r="164" spans="1:9">
      <c r="A164" s="10"/>
      <c r="B164" s="3" t="str">
        <f>IF($A164="","",INDEX('Contract Summary'!$B$4:$B$203,MATCH($A164,'Contract Summary'!$A$4:$A$203,0)))</f>
        <v/>
      </c>
      <c r="C164" s="3" t="str">
        <f>IF($A164="","",INDEX('Contract Summary'!$C$4:$C$203,MATCH($A164,'Contract Summary'!$A$4:$A$203,0)))</f>
        <v/>
      </c>
      <c r="D164" s="16"/>
      <c r="E164" s="10"/>
      <c r="F164" s="16"/>
      <c r="G164" s="10"/>
      <c r="H164" s="16"/>
      <c r="I164" s="10"/>
    </row>
    <row r="165" spans="1:9">
      <c r="A165" s="10"/>
      <c r="B165" s="3" t="str">
        <f>IF($A165="","",INDEX('Contract Summary'!$B$4:$B$203,MATCH($A165,'Contract Summary'!$A$4:$A$203,0)))</f>
        <v/>
      </c>
      <c r="C165" s="3" t="str">
        <f>IF($A165="","",INDEX('Contract Summary'!$C$4:$C$203,MATCH($A165,'Contract Summary'!$A$4:$A$203,0)))</f>
        <v/>
      </c>
      <c r="D165" s="16"/>
      <c r="E165" s="10"/>
      <c r="F165" s="16"/>
      <c r="G165" s="10"/>
      <c r="H165" s="16"/>
      <c r="I165" s="10"/>
    </row>
    <row r="166" spans="1:9">
      <c r="A166" s="10"/>
      <c r="B166" s="3" t="str">
        <f>IF($A166="","",INDEX('Contract Summary'!$B$4:$B$203,MATCH($A166,'Contract Summary'!$A$4:$A$203,0)))</f>
        <v/>
      </c>
      <c r="C166" s="3" t="str">
        <f>IF($A166="","",INDEX('Contract Summary'!$C$4:$C$203,MATCH($A166,'Contract Summary'!$A$4:$A$203,0)))</f>
        <v/>
      </c>
      <c r="D166" s="16"/>
      <c r="E166" s="10"/>
      <c r="F166" s="16"/>
      <c r="G166" s="10"/>
      <c r="H166" s="16"/>
      <c r="I166" s="10"/>
    </row>
    <row r="167" spans="1:9">
      <c r="A167" s="10"/>
      <c r="B167" s="3" t="str">
        <f>IF($A167="","",INDEX('Contract Summary'!$B$4:$B$203,MATCH($A167,'Contract Summary'!$A$4:$A$203,0)))</f>
        <v/>
      </c>
      <c r="C167" s="3" t="str">
        <f>IF($A167="","",INDEX('Contract Summary'!$C$4:$C$203,MATCH($A167,'Contract Summary'!$A$4:$A$203,0)))</f>
        <v/>
      </c>
      <c r="D167" s="16"/>
      <c r="E167" s="10"/>
      <c r="F167" s="16"/>
      <c r="G167" s="10"/>
      <c r="H167" s="16"/>
      <c r="I167" s="10"/>
    </row>
    <row r="168" spans="1:9">
      <c r="A168" s="10"/>
      <c r="B168" s="3" t="str">
        <f>IF($A168="","",INDEX('Contract Summary'!$B$4:$B$203,MATCH($A168,'Contract Summary'!$A$4:$A$203,0)))</f>
        <v/>
      </c>
      <c r="C168" s="3" t="str">
        <f>IF($A168="","",INDEX('Contract Summary'!$C$4:$C$203,MATCH($A168,'Contract Summary'!$A$4:$A$203,0)))</f>
        <v/>
      </c>
      <c r="D168" s="16"/>
      <c r="E168" s="10"/>
      <c r="F168" s="16"/>
      <c r="G168" s="10"/>
      <c r="H168" s="16"/>
      <c r="I168" s="10"/>
    </row>
    <row r="169" spans="1:9">
      <c r="A169" s="10"/>
      <c r="B169" s="3" t="str">
        <f>IF($A169="","",INDEX('Contract Summary'!$B$4:$B$203,MATCH($A169,'Contract Summary'!$A$4:$A$203,0)))</f>
        <v/>
      </c>
      <c r="C169" s="3" t="str">
        <f>IF($A169="","",INDEX('Contract Summary'!$C$4:$C$203,MATCH($A169,'Contract Summary'!$A$4:$A$203,0)))</f>
        <v/>
      </c>
      <c r="D169" s="16"/>
      <c r="E169" s="10"/>
      <c r="F169" s="16"/>
      <c r="G169" s="10"/>
      <c r="H169" s="16"/>
      <c r="I169" s="10"/>
    </row>
    <row r="170" spans="1:9">
      <c r="A170" s="10"/>
      <c r="B170" s="3" t="str">
        <f>IF($A170="","",INDEX('Contract Summary'!$B$4:$B$203,MATCH($A170,'Contract Summary'!$A$4:$A$203,0)))</f>
        <v/>
      </c>
      <c r="C170" s="3" t="str">
        <f>IF($A170="","",INDEX('Contract Summary'!$C$4:$C$203,MATCH($A170,'Contract Summary'!$A$4:$A$203,0)))</f>
        <v/>
      </c>
      <c r="D170" s="16"/>
      <c r="E170" s="10"/>
      <c r="F170" s="16"/>
      <c r="G170" s="10"/>
      <c r="H170" s="16"/>
      <c r="I170" s="10"/>
    </row>
    <row r="171" spans="1:9">
      <c r="A171" s="10"/>
      <c r="B171" s="3" t="str">
        <f>IF($A171="","",INDEX('Contract Summary'!$B$4:$B$203,MATCH($A171,'Contract Summary'!$A$4:$A$203,0)))</f>
        <v/>
      </c>
      <c r="C171" s="3" t="str">
        <f>IF($A171="","",INDEX('Contract Summary'!$C$4:$C$203,MATCH($A171,'Contract Summary'!$A$4:$A$203,0)))</f>
        <v/>
      </c>
      <c r="D171" s="16"/>
      <c r="E171" s="10"/>
      <c r="F171" s="16"/>
      <c r="G171" s="10"/>
      <c r="H171" s="16"/>
      <c r="I171" s="10"/>
    </row>
    <row r="172" spans="1:9">
      <c r="A172" s="10"/>
      <c r="B172" s="3" t="str">
        <f>IF($A172="","",INDEX('Contract Summary'!$B$4:$B$203,MATCH($A172,'Contract Summary'!$A$4:$A$203,0)))</f>
        <v/>
      </c>
      <c r="C172" s="3" t="str">
        <f>IF($A172="","",INDEX('Contract Summary'!$C$4:$C$203,MATCH($A172,'Contract Summary'!$A$4:$A$203,0)))</f>
        <v/>
      </c>
      <c r="D172" s="16"/>
      <c r="E172" s="10"/>
      <c r="F172" s="16"/>
      <c r="G172" s="10"/>
      <c r="H172" s="16"/>
      <c r="I172" s="10"/>
    </row>
    <row r="173" spans="1:9">
      <c r="A173" s="10"/>
      <c r="B173" s="3" t="str">
        <f>IF($A173="","",INDEX('Contract Summary'!$B$4:$B$203,MATCH($A173,'Contract Summary'!$A$4:$A$203,0)))</f>
        <v/>
      </c>
      <c r="C173" s="3" t="str">
        <f>IF($A173="","",INDEX('Contract Summary'!$C$4:$C$203,MATCH($A173,'Contract Summary'!$A$4:$A$203,0)))</f>
        <v/>
      </c>
      <c r="D173" s="16"/>
      <c r="E173" s="10"/>
      <c r="F173" s="16"/>
      <c r="G173" s="10"/>
      <c r="H173" s="16"/>
      <c r="I173" s="10"/>
    </row>
    <row r="174" spans="1:9">
      <c r="A174" s="10"/>
      <c r="B174" s="3" t="str">
        <f>IF($A174="","",INDEX('Contract Summary'!$B$4:$B$203,MATCH($A174,'Contract Summary'!$A$4:$A$203,0)))</f>
        <v/>
      </c>
      <c r="C174" s="3" t="str">
        <f>IF($A174="","",INDEX('Contract Summary'!$C$4:$C$203,MATCH($A174,'Contract Summary'!$A$4:$A$203,0)))</f>
        <v/>
      </c>
      <c r="D174" s="16"/>
      <c r="E174" s="10"/>
      <c r="F174" s="16"/>
      <c r="G174" s="10"/>
      <c r="H174" s="16"/>
      <c r="I174" s="10"/>
    </row>
    <row r="175" spans="1:9">
      <c r="A175" s="10"/>
      <c r="B175" s="3" t="str">
        <f>IF($A175="","",INDEX('Contract Summary'!$B$4:$B$203,MATCH($A175,'Contract Summary'!$A$4:$A$203,0)))</f>
        <v/>
      </c>
      <c r="C175" s="3" t="str">
        <f>IF($A175="","",INDEX('Contract Summary'!$C$4:$C$203,MATCH($A175,'Contract Summary'!$A$4:$A$203,0)))</f>
        <v/>
      </c>
      <c r="D175" s="16"/>
      <c r="E175" s="10"/>
      <c r="F175" s="16"/>
      <c r="G175" s="10"/>
      <c r="H175" s="16"/>
      <c r="I175" s="10"/>
    </row>
    <row r="176" spans="1:9">
      <c r="A176" s="10"/>
      <c r="B176" s="3" t="str">
        <f>IF($A176="","",INDEX('Contract Summary'!$B$4:$B$203,MATCH($A176,'Contract Summary'!$A$4:$A$203,0)))</f>
        <v/>
      </c>
      <c r="C176" s="3" t="str">
        <f>IF($A176="","",INDEX('Contract Summary'!$C$4:$C$203,MATCH($A176,'Contract Summary'!$A$4:$A$203,0)))</f>
        <v/>
      </c>
      <c r="D176" s="16"/>
      <c r="E176" s="10"/>
      <c r="F176" s="16"/>
      <c r="G176" s="10"/>
      <c r="H176" s="16"/>
      <c r="I176" s="10"/>
    </row>
    <row r="177" spans="1:9">
      <c r="A177" s="10"/>
      <c r="B177" s="3" t="str">
        <f>IF($A177="","",INDEX('Contract Summary'!$B$4:$B$203,MATCH($A177,'Contract Summary'!$A$4:$A$203,0)))</f>
        <v/>
      </c>
      <c r="C177" s="3" t="str">
        <f>IF($A177="","",INDEX('Contract Summary'!$C$4:$C$203,MATCH($A177,'Contract Summary'!$A$4:$A$203,0)))</f>
        <v/>
      </c>
      <c r="D177" s="16"/>
      <c r="E177" s="10"/>
      <c r="F177" s="16"/>
      <c r="G177" s="10"/>
      <c r="H177" s="16"/>
      <c r="I177" s="10"/>
    </row>
    <row r="178" spans="1:9">
      <c r="A178" s="10"/>
      <c r="B178" s="3" t="str">
        <f>IF($A178="","",INDEX('Contract Summary'!$B$4:$B$203,MATCH($A178,'Contract Summary'!$A$4:$A$203,0)))</f>
        <v/>
      </c>
      <c r="C178" s="3" t="str">
        <f>IF($A178="","",INDEX('Contract Summary'!$C$4:$C$203,MATCH($A178,'Contract Summary'!$A$4:$A$203,0)))</f>
        <v/>
      </c>
      <c r="D178" s="16"/>
      <c r="E178" s="10"/>
      <c r="F178" s="16"/>
      <c r="G178" s="10"/>
      <c r="H178" s="16"/>
      <c r="I178" s="10"/>
    </row>
    <row r="179" spans="1:9">
      <c r="A179" s="10"/>
      <c r="B179" s="3" t="str">
        <f>IF($A179="","",INDEX('Contract Summary'!$B$4:$B$203,MATCH($A179,'Contract Summary'!$A$4:$A$203,0)))</f>
        <v/>
      </c>
      <c r="C179" s="3" t="str">
        <f>IF($A179="","",INDEX('Contract Summary'!$C$4:$C$203,MATCH($A179,'Contract Summary'!$A$4:$A$203,0)))</f>
        <v/>
      </c>
      <c r="D179" s="16"/>
      <c r="E179" s="10"/>
      <c r="F179" s="16"/>
      <c r="G179" s="10"/>
      <c r="H179" s="16"/>
      <c r="I179" s="10"/>
    </row>
    <row r="180" spans="1:9">
      <c r="A180" s="10"/>
      <c r="B180" s="3" t="str">
        <f>IF($A180="","",INDEX('Contract Summary'!$B$4:$B$203,MATCH($A180,'Contract Summary'!$A$4:$A$203,0)))</f>
        <v/>
      </c>
      <c r="C180" s="3" t="str">
        <f>IF($A180="","",INDEX('Contract Summary'!$C$4:$C$203,MATCH($A180,'Contract Summary'!$A$4:$A$203,0)))</f>
        <v/>
      </c>
      <c r="D180" s="16"/>
      <c r="E180" s="10"/>
      <c r="F180" s="16"/>
      <c r="G180" s="10"/>
      <c r="H180" s="16"/>
      <c r="I180" s="10"/>
    </row>
    <row r="181" spans="1:9">
      <c r="A181" s="10"/>
      <c r="B181" s="3" t="str">
        <f>IF($A181="","",INDEX('Contract Summary'!$B$4:$B$203,MATCH($A181,'Contract Summary'!$A$4:$A$203,0)))</f>
        <v/>
      </c>
      <c r="C181" s="3" t="str">
        <f>IF($A181="","",INDEX('Contract Summary'!$C$4:$C$203,MATCH($A181,'Contract Summary'!$A$4:$A$203,0)))</f>
        <v/>
      </c>
      <c r="D181" s="16"/>
      <c r="E181" s="10"/>
      <c r="F181" s="16"/>
      <c r="G181" s="10"/>
      <c r="H181" s="16"/>
      <c r="I181" s="10"/>
    </row>
    <row r="182" spans="1:9">
      <c r="A182" s="10"/>
      <c r="B182" s="3" t="str">
        <f>IF($A182="","",INDEX('Contract Summary'!$B$4:$B$203,MATCH($A182,'Contract Summary'!$A$4:$A$203,0)))</f>
        <v/>
      </c>
      <c r="C182" s="3" t="str">
        <f>IF($A182="","",INDEX('Contract Summary'!$C$4:$C$203,MATCH($A182,'Contract Summary'!$A$4:$A$203,0)))</f>
        <v/>
      </c>
      <c r="D182" s="16"/>
      <c r="E182" s="10"/>
      <c r="F182" s="16"/>
      <c r="G182" s="10"/>
      <c r="H182" s="16"/>
      <c r="I182" s="10"/>
    </row>
    <row r="183" spans="1:9">
      <c r="A183" s="10"/>
      <c r="B183" s="3" t="str">
        <f>IF($A183="","",INDEX('Contract Summary'!$B$4:$B$203,MATCH($A183,'Contract Summary'!$A$4:$A$203,0)))</f>
        <v/>
      </c>
      <c r="C183" s="3" t="str">
        <f>IF($A183="","",INDEX('Contract Summary'!$C$4:$C$203,MATCH($A183,'Contract Summary'!$A$4:$A$203,0)))</f>
        <v/>
      </c>
      <c r="D183" s="16"/>
      <c r="E183" s="10"/>
      <c r="F183" s="16"/>
      <c r="G183" s="10"/>
      <c r="H183" s="16"/>
      <c r="I183" s="10"/>
    </row>
    <row r="184" spans="1:9">
      <c r="A184" s="10"/>
      <c r="B184" s="3" t="str">
        <f>IF($A184="","",INDEX('Contract Summary'!$B$4:$B$203,MATCH($A184,'Contract Summary'!$A$4:$A$203,0)))</f>
        <v/>
      </c>
      <c r="C184" s="3" t="str">
        <f>IF($A184="","",INDEX('Contract Summary'!$C$4:$C$203,MATCH($A184,'Contract Summary'!$A$4:$A$203,0)))</f>
        <v/>
      </c>
      <c r="D184" s="16"/>
      <c r="E184" s="10"/>
      <c r="F184" s="16"/>
      <c r="G184" s="10"/>
      <c r="H184" s="16"/>
      <c r="I184" s="10"/>
    </row>
    <row r="185" spans="1:9">
      <c r="A185" s="10"/>
      <c r="B185" s="3" t="str">
        <f>IF($A185="","",INDEX('Contract Summary'!$B$4:$B$203,MATCH($A185,'Contract Summary'!$A$4:$A$203,0)))</f>
        <v/>
      </c>
      <c r="C185" s="3" t="str">
        <f>IF($A185="","",INDEX('Contract Summary'!$C$4:$C$203,MATCH($A185,'Contract Summary'!$A$4:$A$203,0)))</f>
        <v/>
      </c>
      <c r="D185" s="16"/>
      <c r="E185" s="10"/>
      <c r="F185" s="16"/>
      <c r="G185" s="10"/>
      <c r="H185" s="16"/>
      <c r="I185" s="10"/>
    </row>
    <row r="186" spans="1:9">
      <c r="A186" s="10"/>
      <c r="B186" s="3" t="str">
        <f>IF($A186="","",INDEX('Contract Summary'!$B$4:$B$203,MATCH($A186,'Contract Summary'!$A$4:$A$203,0)))</f>
        <v/>
      </c>
      <c r="C186" s="3" t="str">
        <f>IF($A186="","",INDEX('Contract Summary'!$C$4:$C$203,MATCH($A186,'Contract Summary'!$A$4:$A$203,0)))</f>
        <v/>
      </c>
      <c r="D186" s="16"/>
      <c r="E186" s="10"/>
      <c r="F186" s="16"/>
      <c r="G186" s="10"/>
      <c r="H186" s="16"/>
      <c r="I186" s="10"/>
    </row>
    <row r="187" spans="1:9">
      <c r="A187" s="10"/>
      <c r="B187" s="3" t="str">
        <f>IF($A187="","",INDEX('Contract Summary'!$B$4:$B$203,MATCH($A187,'Contract Summary'!$A$4:$A$203,0)))</f>
        <v/>
      </c>
      <c r="C187" s="3" t="str">
        <f>IF($A187="","",INDEX('Contract Summary'!$C$4:$C$203,MATCH($A187,'Contract Summary'!$A$4:$A$203,0)))</f>
        <v/>
      </c>
      <c r="D187" s="16"/>
      <c r="E187" s="10"/>
      <c r="F187" s="16"/>
      <c r="G187" s="10"/>
      <c r="H187" s="16"/>
      <c r="I187" s="10"/>
    </row>
    <row r="188" spans="1:9">
      <c r="A188" s="10"/>
      <c r="B188" s="3" t="str">
        <f>IF($A188="","",INDEX('Contract Summary'!$B$4:$B$203,MATCH($A188,'Contract Summary'!$A$4:$A$203,0)))</f>
        <v/>
      </c>
      <c r="C188" s="3" t="str">
        <f>IF($A188="","",INDEX('Contract Summary'!$C$4:$C$203,MATCH($A188,'Contract Summary'!$A$4:$A$203,0)))</f>
        <v/>
      </c>
      <c r="D188" s="16"/>
      <c r="E188" s="10"/>
      <c r="F188" s="16"/>
      <c r="G188" s="10"/>
      <c r="H188" s="16"/>
      <c r="I188" s="10"/>
    </row>
    <row r="189" spans="1:9">
      <c r="A189" s="10"/>
      <c r="B189" s="3" t="str">
        <f>IF($A189="","",INDEX('Contract Summary'!$B$4:$B$203,MATCH($A189,'Contract Summary'!$A$4:$A$203,0)))</f>
        <v/>
      </c>
      <c r="C189" s="3" t="str">
        <f>IF($A189="","",INDEX('Contract Summary'!$C$4:$C$203,MATCH($A189,'Contract Summary'!$A$4:$A$203,0)))</f>
        <v/>
      </c>
      <c r="D189" s="16"/>
      <c r="E189" s="10"/>
      <c r="F189" s="16"/>
      <c r="G189" s="10"/>
      <c r="H189" s="16"/>
      <c r="I189" s="10"/>
    </row>
    <row r="190" spans="1:9">
      <c r="A190" s="10"/>
      <c r="B190" s="3" t="str">
        <f>IF($A190="","",INDEX('Contract Summary'!$B$4:$B$203,MATCH($A190,'Contract Summary'!$A$4:$A$203,0)))</f>
        <v/>
      </c>
      <c r="C190" s="3" t="str">
        <f>IF($A190="","",INDEX('Contract Summary'!$C$4:$C$203,MATCH($A190,'Contract Summary'!$A$4:$A$203,0)))</f>
        <v/>
      </c>
      <c r="D190" s="16"/>
      <c r="E190" s="10"/>
      <c r="F190" s="16"/>
      <c r="G190" s="10"/>
      <c r="H190" s="16"/>
      <c r="I190" s="10"/>
    </row>
    <row r="191" spans="1:9">
      <c r="A191" s="10"/>
      <c r="B191" s="3" t="str">
        <f>IF($A191="","",INDEX('Contract Summary'!$B$4:$B$203,MATCH($A191,'Contract Summary'!$A$4:$A$203,0)))</f>
        <v/>
      </c>
      <c r="C191" s="3" t="str">
        <f>IF($A191="","",INDEX('Contract Summary'!$C$4:$C$203,MATCH($A191,'Contract Summary'!$A$4:$A$203,0)))</f>
        <v/>
      </c>
      <c r="D191" s="16"/>
      <c r="E191" s="10"/>
      <c r="F191" s="16"/>
      <c r="G191" s="10"/>
      <c r="H191" s="16"/>
      <c r="I191" s="10"/>
    </row>
    <row r="192" spans="1:9">
      <c r="A192" s="10"/>
      <c r="B192" s="3" t="str">
        <f>IF($A192="","",INDEX('Contract Summary'!$B$4:$B$203,MATCH($A192,'Contract Summary'!$A$4:$A$203,0)))</f>
        <v/>
      </c>
      <c r="C192" s="3" t="str">
        <f>IF($A192="","",INDEX('Contract Summary'!$C$4:$C$203,MATCH($A192,'Contract Summary'!$A$4:$A$203,0)))</f>
        <v/>
      </c>
      <c r="D192" s="16"/>
      <c r="E192" s="10"/>
      <c r="F192" s="16"/>
      <c r="G192" s="10"/>
      <c r="H192" s="16"/>
      <c r="I192" s="10"/>
    </row>
    <row r="193" spans="1:9">
      <c r="A193" s="10"/>
      <c r="B193" s="3" t="str">
        <f>IF($A193="","",INDEX('Contract Summary'!$B$4:$B$203,MATCH($A193,'Contract Summary'!$A$4:$A$203,0)))</f>
        <v/>
      </c>
      <c r="C193" s="3" t="str">
        <f>IF($A193="","",INDEX('Contract Summary'!$C$4:$C$203,MATCH($A193,'Contract Summary'!$A$4:$A$203,0)))</f>
        <v/>
      </c>
      <c r="D193" s="16"/>
      <c r="E193" s="10"/>
      <c r="F193" s="16"/>
      <c r="G193" s="10"/>
      <c r="H193" s="16"/>
      <c r="I193" s="10"/>
    </row>
    <row r="194" spans="1:9">
      <c r="A194" s="10"/>
      <c r="B194" s="3" t="str">
        <f>IF($A194="","",INDEX('Contract Summary'!$B$4:$B$203,MATCH($A194,'Contract Summary'!$A$4:$A$203,0)))</f>
        <v/>
      </c>
      <c r="C194" s="3" t="str">
        <f>IF($A194="","",INDEX('Contract Summary'!$C$4:$C$203,MATCH($A194,'Contract Summary'!$A$4:$A$203,0)))</f>
        <v/>
      </c>
      <c r="D194" s="16"/>
      <c r="E194" s="10"/>
      <c r="F194" s="16"/>
      <c r="G194" s="10"/>
      <c r="H194" s="16"/>
      <c r="I194" s="10"/>
    </row>
    <row r="195" spans="1:9">
      <c r="A195" s="10"/>
      <c r="B195" s="3" t="str">
        <f>IF($A195="","",INDEX('Contract Summary'!$B$4:$B$203,MATCH($A195,'Contract Summary'!$A$4:$A$203,0)))</f>
        <v/>
      </c>
      <c r="C195" s="3" t="str">
        <f>IF($A195="","",INDEX('Contract Summary'!$C$4:$C$203,MATCH($A195,'Contract Summary'!$A$4:$A$203,0)))</f>
        <v/>
      </c>
      <c r="D195" s="16"/>
      <c r="E195" s="10"/>
      <c r="F195" s="16"/>
      <c r="G195" s="10"/>
      <c r="H195" s="16"/>
      <c r="I195" s="10"/>
    </row>
    <row r="196" spans="1:9">
      <c r="A196" s="10"/>
      <c r="B196" s="3" t="str">
        <f>IF($A196="","",INDEX('Contract Summary'!$B$4:$B$203,MATCH($A196,'Contract Summary'!$A$4:$A$203,0)))</f>
        <v/>
      </c>
      <c r="C196" s="3" t="str">
        <f>IF($A196="","",INDEX('Contract Summary'!$C$4:$C$203,MATCH($A196,'Contract Summary'!$A$4:$A$203,0)))</f>
        <v/>
      </c>
      <c r="D196" s="16"/>
      <c r="E196" s="10"/>
      <c r="F196" s="16"/>
      <c r="G196" s="10"/>
      <c r="H196" s="16"/>
      <c r="I196" s="10"/>
    </row>
    <row r="197" spans="1:9">
      <c r="A197" s="10"/>
      <c r="B197" s="3" t="str">
        <f>IF($A197="","",INDEX('Contract Summary'!$B$4:$B$203,MATCH($A197,'Contract Summary'!$A$4:$A$203,0)))</f>
        <v/>
      </c>
      <c r="C197" s="3" t="str">
        <f>IF($A197="","",INDEX('Contract Summary'!$C$4:$C$203,MATCH($A197,'Contract Summary'!$A$4:$A$203,0)))</f>
        <v/>
      </c>
      <c r="D197" s="16"/>
      <c r="E197" s="10"/>
      <c r="F197" s="16"/>
      <c r="G197" s="10"/>
      <c r="H197" s="16"/>
      <c r="I197" s="10"/>
    </row>
    <row r="198" spans="1:9">
      <c r="A198" s="10"/>
      <c r="B198" s="3" t="str">
        <f>IF($A198="","",INDEX('Contract Summary'!$B$4:$B$203,MATCH($A198,'Contract Summary'!$A$4:$A$203,0)))</f>
        <v/>
      </c>
      <c r="C198" s="3" t="str">
        <f>IF($A198="","",INDEX('Contract Summary'!$C$4:$C$203,MATCH($A198,'Contract Summary'!$A$4:$A$203,0)))</f>
        <v/>
      </c>
      <c r="D198" s="16"/>
      <c r="E198" s="10"/>
      <c r="F198" s="16"/>
      <c r="G198" s="10"/>
      <c r="H198" s="16"/>
      <c r="I198" s="10"/>
    </row>
    <row r="199" spans="1:9">
      <c r="A199" s="10"/>
      <c r="B199" s="3" t="str">
        <f>IF($A199="","",INDEX('Contract Summary'!$B$4:$B$203,MATCH($A199,'Contract Summary'!$A$4:$A$203,0)))</f>
        <v/>
      </c>
      <c r="C199" s="3" t="str">
        <f>IF($A199="","",INDEX('Contract Summary'!$C$4:$C$203,MATCH($A199,'Contract Summary'!$A$4:$A$203,0)))</f>
        <v/>
      </c>
      <c r="D199" s="16"/>
      <c r="E199" s="10"/>
      <c r="F199" s="16"/>
      <c r="G199" s="10"/>
      <c r="H199" s="16"/>
      <c r="I199" s="10"/>
    </row>
    <row r="200" spans="1:9">
      <c r="A200" s="10"/>
      <c r="B200" s="3" t="str">
        <f>IF($A200="","",INDEX('Contract Summary'!$B$4:$B$203,MATCH($A200,'Contract Summary'!$A$4:$A$203,0)))</f>
        <v/>
      </c>
      <c r="C200" s="3" t="str">
        <f>IF($A200="","",INDEX('Contract Summary'!$C$4:$C$203,MATCH($A200,'Contract Summary'!$A$4:$A$203,0)))</f>
        <v/>
      </c>
      <c r="D200" s="16"/>
      <c r="E200" s="10"/>
      <c r="F200" s="16"/>
      <c r="G200" s="10"/>
      <c r="H200" s="16"/>
      <c r="I200" s="10"/>
    </row>
    <row r="201" spans="1:9">
      <c r="A201" s="10"/>
      <c r="B201" s="3" t="str">
        <f>IF($A201="","",INDEX('Contract Summary'!$B$4:$B$203,MATCH($A201,'Contract Summary'!$A$4:$A$203,0)))</f>
        <v/>
      </c>
      <c r="C201" s="3" t="str">
        <f>IF($A201="","",INDEX('Contract Summary'!$C$4:$C$203,MATCH($A201,'Contract Summary'!$A$4:$A$203,0)))</f>
        <v/>
      </c>
      <c r="D201" s="16"/>
      <c r="E201" s="10"/>
      <c r="F201" s="16"/>
      <c r="G201" s="10"/>
      <c r="H201" s="16"/>
      <c r="I201" s="10"/>
    </row>
    <row r="202" spans="1:9">
      <c r="A202" s="10"/>
      <c r="B202" s="3" t="str">
        <f>IF($A202="","",INDEX('Contract Summary'!$B$4:$B$203,MATCH($A202,'Contract Summary'!$A$4:$A$203,0)))</f>
        <v/>
      </c>
      <c r="C202" s="3" t="str">
        <f>IF($A202="","",INDEX('Contract Summary'!$C$4:$C$203,MATCH($A202,'Contract Summary'!$A$4:$A$203,0)))</f>
        <v/>
      </c>
      <c r="D202" s="16"/>
      <c r="E202" s="10"/>
      <c r="F202" s="16"/>
      <c r="G202" s="10"/>
      <c r="H202" s="16"/>
      <c r="I202" s="10"/>
    </row>
    <row r="203" spans="1:9">
      <c r="A203" s="10"/>
      <c r="B203" s="3" t="str">
        <f>IF($A203="","",INDEX('Contract Summary'!$B$4:$B$203,MATCH($A203,'Contract Summary'!$A$4:$A$203,0)))</f>
        <v/>
      </c>
      <c r="C203" s="3" t="str">
        <f>IF($A203="","",INDEX('Contract Summary'!$C$4:$C$203,MATCH($A203,'Contract Summary'!$A$4:$A$203,0)))</f>
        <v/>
      </c>
      <c r="D203" s="16"/>
      <c r="E203" s="10"/>
      <c r="F203" s="16"/>
      <c r="G203" s="10"/>
      <c r="H203" s="16"/>
      <c r="I203" s="10"/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3"/>
  <sheetViews>
    <sheetView workbookViewId="0">
      <selection sqref="A1:H1"/>
    </sheetView>
  </sheetViews>
  <sheetFormatPr defaultRowHeight="14.5"/>
  <cols>
    <col min="1" max="1" width="28" customWidth="1"/>
    <col min="2" max="2" width="18" customWidth="1"/>
    <col min="3" max="3" width="30" customWidth="1"/>
    <col min="4" max="4" width="20" customWidth="1"/>
    <col min="5" max="5" width="22" customWidth="1"/>
    <col min="6" max="7" width="18" customWidth="1"/>
    <col min="8" max="8" width="35" customWidth="1"/>
  </cols>
  <sheetData>
    <row r="1" spans="1:8" ht="24" customHeight="1">
      <c r="A1" s="26" t="s">
        <v>117</v>
      </c>
      <c r="B1" s="25"/>
      <c r="C1" s="25"/>
      <c r="D1" s="25"/>
      <c r="E1" s="25"/>
      <c r="F1" s="25"/>
      <c r="G1" s="25"/>
      <c r="H1" s="25"/>
    </row>
    <row r="2" spans="1:8" ht="18" customHeight="1">
      <c r="A2" s="24" t="s">
        <v>118</v>
      </c>
      <c r="B2" s="25"/>
      <c r="C2" s="25"/>
      <c r="D2" s="25"/>
      <c r="E2" s="25"/>
      <c r="F2" s="25"/>
      <c r="G2" s="25"/>
      <c r="H2" s="25"/>
    </row>
    <row r="3" spans="1:8" ht="32.15" customHeight="1">
      <c r="A3" s="6" t="s">
        <v>14</v>
      </c>
      <c r="B3" s="6" t="s">
        <v>119</v>
      </c>
      <c r="C3" s="6" t="s">
        <v>120</v>
      </c>
      <c r="D3" s="6" t="s">
        <v>121</v>
      </c>
      <c r="E3" s="6" t="s">
        <v>122</v>
      </c>
      <c r="F3" s="6" t="s">
        <v>123</v>
      </c>
      <c r="G3" s="6" t="s">
        <v>46</v>
      </c>
      <c r="H3" s="6" t="s">
        <v>116</v>
      </c>
    </row>
    <row r="4" spans="1:8">
      <c r="A4" s="10"/>
      <c r="B4" s="10"/>
      <c r="C4" s="10"/>
      <c r="D4" s="10"/>
      <c r="E4" s="10"/>
      <c r="F4" s="10"/>
      <c r="G4" s="10"/>
      <c r="H4" s="10"/>
    </row>
    <row r="5" spans="1:8">
      <c r="A5" s="10"/>
      <c r="B5" s="10"/>
      <c r="C5" s="10"/>
      <c r="D5" s="10"/>
      <c r="E5" s="10"/>
      <c r="F5" s="10"/>
      <c r="G5" s="10"/>
      <c r="H5" s="10"/>
    </row>
    <row r="6" spans="1:8">
      <c r="A6" s="10"/>
      <c r="B6" s="10"/>
      <c r="C6" s="10"/>
      <c r="D6" s="10"/>
      <c r="E6" s="10"/>
      <c r="F6" s="10"/>
      <c r="G6" s="10"/>
      <c r="H6" s="10"/>
    </row>
    <row r="7" spans="1:8">
      <c r="A7" s="10"/>
      <c r="B7" s="10"/>
      <c r="C7" s="10"/>
      <c r="D7" s="10"/>
      <c r="E7" s="10"/>
      <c r="F7" s="10"/>
      <c r="G7" s="10"/>
      <c r="H7" s="10"/>
    </row>
    <row r="8" spans="1:8">
      <c r="A8" s="10"/>
      <c r="B8" s="10"/>
      <c r="C8" s="10"/>
      <c r="D8" s="10"/>
      <c r="E8" s="10"/>
      <c r="F8" s="10"/>
      <c r="G8" s="10"/>
      <c r="H8" s="10"/>
    </row>
    <row r="9" spans="1:8">
      <c r="A9" s="10"/>
      <c r="B9" s="10"/>
      <c r="C9" s="10"/>
      <c r="D9" s="10"/>
      <c r="E9" s="10"/>
      <c r="F9" s="10"/>
      <c r="G9" s="10"/>
      <c r="H9" s="10"/>
    </row>
    <row r="10" spans="1:8">
      <c r="A10" s="10"/>
      <c r="B10" s="10"/>
      <c r="C10" s="10"/>
      <c r="D10" s="10"/>
      <c r="E10" s="10"/>
      <c r="F10" s="10"/>
      <c r="G10" s="10"/>
      <c r="H10" s="10"/>
    </row>
    <row r="11" spans="1:8">
      <c r="A11" s="10"/>
      <c r="B11" s="10"/>
      <c r="C11" s="10"/>
      <c r="D11" s="10"/>
      <c r="E11" s="10"/>
      <c r="F11" s="10"/>
      <c r="G11" s="10"/>
      <c r="H11" s="10"/>
    </row>
    <row r="12" spans="1:8">
      <c r="A12" s="10"/>
      <c r="B12" s="10"/>
      <c r="C12" s="10"/>
      <c r="D12" s="10"/>
      <c r="E12" s="10"/>
      <c r="F12" s="10"/>
      <c r="G12" s="10"/>
      <c r="H12" s="10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  <row r="15" spans="1:8">
      <c r="A15" s="10"/>
      <c r="B15" s="10"/>
      <c r="C15" s="10"/>
      <c r="D15" s="10"/>
      <c r="E15" s="10"/>
      <c r="F15" s="10"/>
      <c r="G15" s="10"/>
      <c r="H15" s="10"/>
    </row>
    <row r="16" spans="1:8">
      <c r="A16" s="10"/>
      <c r="B16" s="10"/>
      <c r="C16" s="10"/>
      <c r="D16" s="10"/>
      <c r="E16" s="10"/>
      <c r="F16" s="10"/>
      <c r="G16" s="10"/>
      <c r="H16" s="10"/>
    </row>
    <row r="17" spans="1:8">
      <c r="A17" s="10"/>
      <c r="B17" s="10"/>
      <c r="C17" s="10"/>
      <c r="D17" s="10"/>
      <c r="E17" s="10"/>
      <c r="F17" s="10"/>
      <c r="G17" s="10"/>
      <c r="H17" s="10"/>
    </row>
    <row r="18" spans="1:8">
      <c r="A18" s="10"/>
      <c r="B18" s="10"/>
      <c r="C18" s="10"/>
      <c r="D18" s="10"/>
      <c r="E18" s="10"/>
      <c r="F18" s="10"/>
      <c r="G18" s="10"/>
      <c r="H18" s="10"/>
    </row>
    <row r="19" spans="1:8">
      <c r="A19" s="10"/>
      <c r="B19" s="10"/>
      <c r="C19" s="10"/>
      <c r="D19" s="10"/>
      <c r="E19" s="10"/>
      <c r="F19" s="10"/>
      <c r="G19" s="10"/>
      <c r="H19" s="10"/>
    </row>
    <row r="20" spans="1:8">
      <c r="A20" s="10"/>
      <c r="B20" s="10"/>
      <c r="C20" s="10"/>
      <c r="D20" s="10"/>
      <c r="E20" s="10"/>
      <c r="F20" s="10"/>
      <c r="G20" s="10"/>
      <c r="H20" s="10"/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>
      <c r="A22" s="10"/>
      <c r="B22" s="10"/>
      <c r="C22" s="10"/>
      <c r="D22" s="10"/>
      <c r="E22" s="10"/>
      <c r="F22" s="10"/>
      <c r="G22" s="10"/>
      <c r="H22" s="10"/>
    </row>
    <row r="23" spans="1:8">
      <c r="A23" s="10"/>
      <c r="B23" s="10"/>
      <c r="C23" s="10"/>
      <c r="D23" s="10"/>
      <c r="E23" s="10"/>
      <c r="F23" s="10"/>
      <c r="G23" s="10"/>
      <c r="H23" s="10"/>
    </row>
    <row r="24" spans="1:8">
      <c r="A24" s="10"/>
      <c r="B24" s="10"/>
      <c r="C24" s="10"/>
      <c r="D24" s="10"/>
      <c r="E24" s="10"/>
      <c r="F24" s="10"/>
      <c r="G24" s="10"/>
      <c r="H24" s="10"/>
    </row>
    <row r="25" spans="1:8">
      <c r="A25" s="10"/>
      <c r="B25" s="10"/>
      <c r="C25" s="10"/>
      <c r="D25" s="10"/>
      <c r="E25" s="10"/>
      <c r="F25" s="10"/>
      <c r="G25" s="10"/>
      <c r="H25" s="10"/>
    </row>
    <row r="26" spans="1:8">
      <c r="A26" s="10"/>
      <c r="B26" s="10"/>
      <c r="C26" s="10"/>
      <c r="D26" s="10"/>
      <c r="E26" s="10"/>
      <c r="F26" s="10"/>
      <c r="G26" s="10"/>
      <c r="H26" s="10"/>
    </row>
    <row r="27" spans="1:8">
      <c r="A27" s="10"/>
      <c r="B27" s="10"/>
      <c r="C27" s="10"/>
      <c r="D27" s="10"/>
      <c r="E27" s="10"/>
      <c r="F27" s="10"/>
      <c r="G27" s="10"/>
      <c r="H27" s="10"/>
    </row>
    <row r="28" spans="1:8">
      <c r="A28" s="10"/>
      <c r="B28" s="10"/>
      <c r="C28" s="10"/>
      <c r="D28" s="10"/>
      <c r="E28" s="10"/>
      <c r="F28" s="10"/>
      <c r="G28" s="10"/>
      <c r="H28" s="10"/>
    </row>
    <row r="29" spans="1:8">
      <c r="A29" s="10"/>
      <c r="B29" s="10"/>
      <c r="C29" s="10"/>
      <c r="D29" s="10"/>
      <c r="E29" s="10"/>
      <c r="F29" s="10"/>
      <c r="G29" s="10"/>
      <c r="H29" s="10"/>
    </row>
    <row r="30" spans="1:8">
      <c r="A30" s="10"/>
      <c r="B30" s="10"/>
      <c r="C30" s="10"/>
      <c r="D30" s="10"/>
      <c r="E30" s="10"/>
      <c r="F30" s="10"/>
      <c r="G30" s="10"/>
      <c r="H30" s="10"/>
    </row>
    <row r="31" spans="1:8">
      <c r="A31" s="10"/>
      <c r="B31" s="10"/>
      <c r="C31" s="10"/>
      <c r="D31" s="10"/>
      <c r="E31" s="10"/>
      <c r="F31" s="10"/>
      <c r="G31" s="10"/>
      <c r="H31" s="10"/>
    </row>
    <row r="32" spans="1:8">
      <c r="A32" s="10"/>
      <c r="B32" s="10"/>
      <c r="C32" s="10"/>
      <c r="D32" s="10"/>
      <c r="E32" s="10"/>
      <c r="F32" s="10"/>
      <c r="G32" s="10"/>
      <c r="H32" s="10"/>
    </row>
    <row r="33" spans="1:8">
      <c r="A33" s="10"/>
      <c r="B33" s="10"/>
      <c r="C33" s="10"/>
      <c r="D33" s="10"/>
      <c r="E33" s="10"/>
      <c r="F33" s="10"/>
      <c r="G33" s="10"/>
      <c r="H33" s="10"/>
    </row>
    <row r="34" spans="1:8">
      <c r="A34" s="10"/>
      <c r="B34" s="10"/>
      <c r="C34" s="10"/>
      <c r="D34" s="10"/>
      <c r="E34" s="10"/>
      <c r="F34" s="10"/>
      <c r="G34" s="10"/>
      <c r="H34" s="10"/>
    </row>
    <row r="35" spans="1:8">
      <c r="A35" s="10"/>
      <c r="B35" s="10"/>
      <c r="C35" s="10"/>
      <c r="D35" s="10"/>
      <c r="E35" s="10"/>
      <c r="F35" s="10"/>
      <c r="G35" s="10"/>
      <c r="H35" s="10"/>
    </row>
    <row r="36" spans="1:8">
      <c r="A36" s="10"/>
      <c r="B36" s="10"/>
      <c r="C36" s="10"/>
      <c r="D36" s="10"/>
      <c r="E36" s="10"/>
      <c r="F36" s="10"/>
      <c r="G36" s="10"/>
      <c r="H36" s="10"/>
    </row>
    <row r="37" spans="1:8">
      <c r="A37" s="10"/>
      <c r="B37" s="10"/>
      <c r="C37" s="10"/>
      <c r="D37" s="10"/>
      <c r="E37" s="10"/>
      <c r="F37" s="10"/>
      <c r="G37" s="10"/>
      <c r="H37" s="10"/>
    </row>
    <row r="38" spans="1:8">
      <c r="A38" s="10"/>
      <c r="B38" s="10"/>
      <c r="C38" s="10"/>
      <c r="D38" s="10"/>
      <c r="E38" s="10"/>
      <c r="F38" s="10"/>
      <c r="G38" s="10"/>
      <c r="H38" s="10"/>
    </row>
    <row r="39" spans="1:8">
      <c r="A39" s="10"/>
      <c r="B39" s="10"/>
      <c r="C39" s="10"/>
      <c r="D39" s="10"/>
      <c r="E39" s="10"/>
      <c r="F39" s="10"/>
      <c r="G39" s="10"/>
      <c r="H39" s="10"/>
    </row>
    <row r="40" spans="1:8">
      <c r="A40" s="10"/>
      <c r="B40" s="10"/>
      <c r="C40" s="10"/>
      <c r="D40" s="10"/>
      <c r="E40" s="10"/>
      <c r="F40" s="10"/>
      <c r="G40" s="10"/>
      <c r="H40" s="10"/>
    </row>
    <row r="41" spans="1:8">
      <c r="A41" s="10"/>
      <c r="B41" s="10"/>
      <c r="C41" s="10"/>
      <c r="D41" s="10"/>
      <c r="E41" s="10"/>
      <c r="F41" s="10"/>
      <c r="G41" s="10"/>
      <c r="H41" s="10"/>
    </row>
    <row r="42" spans="1:8">
      <c r="A42" s="10"/>
      <c r="B42" s="10"/>
      <c r="C42" s="10"/>
      <c r="D42" s="10"/>
      <c r="E42" s="10"/>
      <c r="F42" s="10"/>
      <c r="G42" s="10"/>
      <c r="H42" s="10"/>
    </row>
    <row r="43" spans="1:8">
      <c r="A43" s="10"/>
      <c r="B43" s="10"/>
      <c r="C43" s="10"/>
      <c r="D43" s="10"/>
      <c r="E43" s="10"/>
      <c r="F43" s="10"/>
      <c r="G43" s="10"/>
      <c r="H43" s="10"/>
    </row>
    <row r="44" spans="1:8">
      <c r="A44" s="10"/>
      <c r="B44" s="10"/>
      <c r="C44" s="10"/>
      <c r="D44" s="10"/>
      <c r="E44" s="10"/>
      <c r="F44" s="10"/>
      <c r="G44" s="10"/>
      <c r="H44" s="10"/>
    </row>
    <row r="45" spans="1:8">
      <c r="A45" s="10"/>
      <c r="B45" s="10"/>
      <c r="C45" s="10"/>
      <c r="D45" s="10"/>
      <c r="E45" s="10"/>
      <c r="F45" s="10"/>
      <c r="G45" s="10"/>
      <c r="H45" s="10"/>
    </row>
    <row r="46" spans="1:8">
      <c r="A46" s="10"/>
      <c r="B46" s="10"/>
      <c r="C46" s="10"/>
      <c r="D46" s="10"/>
      <c r="E46" s="10"/>
      <c r="F46" s="10"/>
      <c r="G46" s="10"/>
      <c r="H46" s="10"/>
    </row>
    <row r="47" spans="1:8">
      <c r="A47" s="10"/>
      <c r="B47" s="10"/>
      <c r="C47" s="10"/>
      <c r="D47" s="10"/>
      <c r="E47" s="10"/>
      <c r="F47" s="10"/>
      <c r="G47" s="10"/>
      <c r="H47" s="10"/>
    </row>
    <row r="48" spans="1:8">
      <c r="A48" s="10"/>
      <c r="B48" s="10"/>
      <c r="C48" s="10"/>
      <c r="D48" s="10"/>
      <c r="E48" s="10"/>
      <c r="F48" s="10"/>
      <c r="G48" s="10"/>
      <c r="H48" s="10"/>
    </row>
    <row r="49" spans="1:8">
      <c r="A49" s="10"/>
      <c r="B49" s="10"/>
      <c r="C49" s="10"/>
      <c r="D49" s="10"/>
      <c r="E49" s="10"/>
      <c r="F49" s="10"/>
      <c r="G49" s="10"/>
      <c r="H49" s="10"/>
    </row>
    <row r="50" spans="1:8">
      <c r="A50" s="10"/>
      <c r="B50" s="10"/>
      <c r="C50" s="10"/>
      <c r="D50" s="10"/>
      <c r="E50" s="10"/>
      <c r="F50" s="10"/>
      <c r="G50" s="10"/>
      <c r="H50" s="10"/>
    </row>
    <row r="51" spans="1:8">
      <c r="A51" s="10"/>
      <c r="B51" s="10"/>
      <c r="C51" s="10"/>
      <c r="D51" s="10"/>
      <c r="E51" s="10"/>
      <c r="F51" s="10"/>
      <c r="G51" s="10"/>
      <c r="H51" s="10"/>
    </row>
    <row r="52" spans="1:8">
      <c r="A52" s="10"/>
      <c r="B52" s="10"/>
      <c r="C52" s="10"/>
      <c r="D52" s="10"/>
      <c r="E52" s="10"/>
      <c r="F52" s="10"/>
      <c r="G52" s="10"/>
      <c r="H52" s="10"/>
    </row>
    <row r="53" spans="1:8">
      <c r="A53" s="10"/>
      <c r="B53" s="10"/>
      <c r="C53" s="10"/>
      <c r="D53" s="10"/>
      <c r="E53" s="10"/>
      <c r="F53" s="10"/>
      <c r="G53" s="10"/>
      <c r="H53" s="10"/>
    </row>
    <row r="54" spans="1:8">
      <c r="A54" s="10"/>
      <c r="B54" s="10"/>
      <c r="C54" s="10"/>
      <c r="D54" s="10"/>
      <c r="E54" s="10"/>
      <c r="F54" s="10"/>
      <c r="G54" s="10"/>
      <c r="H54" s="10"/>
    </row>
    <row r="55" spans="1:8">
      <c r="A55" s="10"/>
      <c r="B55" s="10"/>
      <c r="C55" s="10"/>
      <c r="D55" s="10"/>
      <c r="E55" s="10"/>
      <c r="F55" s="10"/>
      <c r="G55" s="10"/>
      <c r="H55" s="10"/>
    </row>
    <row r="56" spans="1:8">
      <c r="A56" s="10"/>
      <c r="B56" s="10"/>
      <c r="C56" s="10"/>
      <c r="D56" s="10"/>
      <c r="E56" s="10"/>
      <c r="F56" s="10"/>
      <c r="G56" s="10"/>
      <c r="H56" s="10"/>
    </row>
    <row r="57" spans="1:8">
      <c r="A57" s="10"/>
      <c r="B57" s="10"/>
      <c r="C57" s="10"/>
      <c r="D57" s="10"/>
      <c r="E57" s="10"/>
      <c r="F57" s="10"/>
      <c r="G57" s="10"/>
      <c r="H57" s="10"/>
    </row>
    <row r="58" spans="1:8">
      <c r="A58" s="10"/>
      <c r="B58" s="10"/>
      <c r="C58" s="10"/>
      <c r="D58" s="10"/>
      <c r="E58" s="10"/>
      <c r="F58" s="10"/>
      <c r="G58" s="10"/>
      <c r="H58" s="10"/>
    </row>
    <row r="59" spans="1:8">
      <c r="A59" s="10"/>
      <c r="B59" s="10"/>
      <c r="C59" s="10"/>
      <c r="D59" s="10"/>
      <c r="E59" s="10"/>
      <c r="F59" s="10"/>
      <c r="G59" s="10"/>
      <c r="H59" s="10"/>
    </row>
    <row r="60" spans="1:8">
      <c r="A60" s="10"/>
      <c r="B60" s="10"/>
      <c r="C60" s="10"/>
      <c r="D60" s="10"/>
      <c r="E60" s="10"/>
      <c r="F60" s="10"/>
      <c r="G60" s="10"/>
      <c r="H60" s="10"/>
    </row>
    <row r="61" spans="1:8">
      <c r="A61" s="10"/>
      <c r="B61" s="10"/>
      <c r="C61" s="10"/>
      <c r="D61" s="10"/>
      <c r="E61" s="10"/>
      <c r="F61" s="10"/>
      <c r="G61" s="10"/>
      <c r="H61" s="10"/>
    </row>
    <row r="62" spans="1:8">
      <c r="A62" s="10"/>
      <c r="B62" s="10"/>
      <c r="C62" s="10"/>
      <c r="D62" s="10"/>
      <c r="E62" s="10"/>
      <c r="F62" s="10"/>
      <c r="G62" s="10"/>
      <c r="H62" s="10"/>
    </row>
    <row r="63" spans="1:8">
      <c r="A63" s="10"/>
      <c r="B63" s="10"/>
      <c r="C63" s="10"/>
      <c r="D63" s="10"/>
      <c r="E63" s="10"/>
      <c r="F63" s="10"/>
      <c r="G63" s="10"/>
      <c r="H63" s="10"/>
    </row>
    <row r="64" spans="1:8">
      <c r="A64" s="10"/>
      <c r="B64" s="10"/>
      <c r="C64" s="10"/>
      <c r="D64" s="10"/>
      <c r="E64" s="10"/>
      <c r="F64" s="10"/>
      <c r="G64" s="10"/>
      <c r="H64" s="10"/>
    </row>
    <row r="65" spans="1:8">
      <c r="A65" s="10"/>
      <c r="B65" s="10"/>
      <c r="C65" s="10"/>
      <c r="D65" s="10"/>
      <c r="E65" s="10"/>
      <c r="F65" s="10"/>
      <c r="G65" s="10"/>
      <c r="H65" s="10"/>
    </row>
    <row r="66" spans="1:8">
      <c r="A66" s="10"/>
      <c r="B66" s="10"/>
      <c r="C66" s="10"/>
      <c r="D66" s="10"/>
      <c r="E66" s="10"/>
      <c r="F66" s="10"/>
      <c r="G66" s="10"/>
      <c r="H66" s="10"/>
    </row>
    <row r="67" spans="1:8">
      <c r="A67" s="10"/>
      <c r="B67" s="10"/>
      <c r="C67" s="10"/>
      <c r="D67" s="10"/>
      <c r="E67" s="10"/>
      <c r="F67" s="10"/>
      <c r="G67" s="10"/>
      <c r="H67" s="10"/>
    </row>
    <row r="68" spans="1:8">
      <c r="A68" s="10"/>
      <c r="B68" s="10"/>
      <c r="C68" s="10"/>
      <c r="D68" s="10"/>
      <c r="E68" s="10"/>
      <c r="F68" s="10"/>
      <c r="G68" s="10"/>
      <c r="H68" s="10"/>
    </row>
    <row r="69" spans="1:8">
      <c r="A69" s="10"/>
      <c r="B69" s="10"/>
      <c r="C69" s="10"/>
      <c r="D69" s="10"/>
      <c r="E69" s="10"/>
      <c r="F69" s="10"/>
      <c r="G69" s="10"/>
      <c r="H69" s="10"/>
    </row>
    <row r="70" spans="1:8">
      <c r="A70" s="10"/>
      <c r="B70" s="10"/>
      <c r="C70" s="10"/>
      <c r="D70" s="10"/>
      <c r="E70" s="10"/>
      <c r="F70" s="10"/>
      <c r="G70" s="10"/>
      <c r="H70" s="10"/>
    </row>
    <row r="71" spans="1:8">
      <c r="A71" s="10"/>
      <c r="B71" s="10"/>
      <c r="C71" s="10"/>
      <c r="D71" s="10"/>
      <c r="E71" s="10"/>
      <c r="F71" s="10"/>
      <c r="G71" s="10"/>
      <c r="H71" s="10"/>
    </row>
    <row r="72" spans="1:8">
      <c r="A72" s="10"/>
      <c r="B72" s="10"/>
      <c r="C72" s="10"/>
      <c r="D72" s="10"/>
      <c r="E72" s="10"/>
      <c r="F72" s="10"/>
      <c r="G72" s="10"/>
      <c r="H72" s="10"/>
    </row>
    <row r="73" spans="1:8">
      <c r="A73" s="10"/>
      <c r="B73" s="10"/>
      <c r="C73" s="10"/>
      <c r="D73" s="10"/>
      <c r="E73" s="10"/>
      <c r="F73" s="10"/>
      <c r="G73" s="10"/>
      <c r="H73" s="10"/>
    </row>
    <row r="74" spans="1:8">
      <c r="A74" s="10"/>
      <c r="B74" s="10"/>
      <c r="C74" s="10"/>
      <c r="D74" s="10"/>
      <c r="E74" s="10"/>
      <c r="F74" s="10"/>
      <c r="G74" s="10"/>
      <c r="H74" s="10"/>
    </row>
    <row r="75" spans="1:8">
      <c r="A75" s="10"/>
      <c r="B75" s="10"/>
      <c r="C75" s="10"/>
      <c r="D75" s="10"/>
      <c r="E75" s="10"/>
      <c r="F75" s="10"/>
      <c r="G75" s="10"/>
      <c r="H75" s="10"/>
    </row>
    <row r="76" spans="1:8">
      <c r="A76" s="10"/>
      <c r="B76" s="10"/>
      <c r="C76" s="10"/>
      <c r="D76" s="10"/>
      <c r="E76" s="10"/>
      <c r="F76" s="10"/>
      <c r="G76" s="10"/>
      <c r="H76" s="10"/>
    </row>
    <row r="77" spans="1:8">
      <c r="A77" s="10"/>
      <c r="B77" s="10"/>
      <c r="C77" s="10"/>
      <c r="D77" s="10"/>
      <c r="E77" s="10"/>
      <c r="F77" s="10"/>
      <c r="G77" s="10"/>
      <c r="H77" s="10"/>
    </row>
    <row r="78" spans="1:8">
      <c r="A78" s="10"/>
      <c r="B78" s="10"/>
      <c r="C78" s="10"/>
      <c r="D78" s="10"/>
      <c r="E78" s="10"/>
      <c r="F78" s="10"/>
      <c r="G78" s="10"/>
      <c r="H78" s="10"/>
    </row>
    <row r="79" spans="1:8">
      <c r="A79" s="10"/>
      <c r="B79" s="10"/>
      <c r="C79" s="10"/>
      <c r="D79" s="10"/>
      <c r="E79" s="10"/>
      <c r="F79" s="10"/>
      <c r="G79" s="10"/>
      <c r="H79" s="10"/>
    </row>
    <row r="80" spans="1:8">
      <c r="A80" s="10"/>
      <c r="B80" s="10"/>
      <c r="C80" s="10"/>
      <c r="D80" s="10"/>
      <c r="E80" s="10"/>
      <c r="F80" s="10"/>
      <c r="G80" s="10"/>
      <c r="H80" s="10"/>
    </row>
    <row r="81" spans="1:8">
      <c r="A81" s="10"/>
      <c r="B81" s="10"/>
      <c r="C81" s="10"/>
      <c r="D81" s="10"/>
      <c r="E81" s="10"/>
      <c r="F81" s="10"/>
      <c r="G81" s="10"/>
      <c r="H81" s="10"/>
    </row>
    <row r="82" spans="1:8">
      <c r="A82" s="10"/>
      <c r="B82" s="10"/>
      <c r="C82" s="10"/>
      <c r="D82" s="10"/>
      <c r="E82" s="10"/>
      <c r="F82" s="10"/>
      <c r="G82" s="10"/>
      <c r="H82" s="10"/>
    </row>
    <row r="83" spans="1:8">
      <c r="A83" s="10"/>
      <c r="B83" s="10"/>
      <c r="C83" s="10"/>
      <c r="D83" s="10"/>
      <c r="E83" s="10"/>
      <c r="F83" s="10"/>
      <c r="G83" s="10"/>
      <c r="H83" s="10"/>
    </row>
    <row r="84" spans="1:8">
      <c r="A84" s="10"/>
      <c r="B84" s="10"/>
      <c r="C84" s="10"/>
      <c r="D84" s="10"/>
      <c r="E84" s="10"/>
      <c r="F84" s="10"/>
      <c r="G84" s="10"/>
      <c r="H84" s="10"/>
    </row>
    <row r="85" spans="1:8">
      <c r="A85" s="10"/>
      <c r="B85" s="10"/>
      <c r="C85" s="10"/>
      <c r="D85" s="10"/>
      <c r="E85" s="10"/>
      <c r="F85" s="10"/>
      <c r="G85" s="10"/>
      <c r="H85" s="10"/>
    </row>
    <row r="86" spans="1:8">
      <c r="A86" s="10"/>
      <c r="B86" s="10"/>
      <c r="C86" s="10"/>
      <c r="D86" s="10"/>
      <c r="E86" s="10"/>
      <c r="F86" s="10"/>
      <c r="G86" s="10"/>
      <c r="H86" s="10"/>
    </row>
    <row r="87" spans="1:8">
      <c r="A87" s="10"/>
      <c r="B87" s="10"/>
      <c r="C87" s="10"/>
      <c r="D87" s="10"/>
      <c r="E87" s="10"/>
      <c r="F87" s="10"/>
      <c r="G87" s="10"/>
      <c r="H87" s="10"/>
    </row>
    <row r="88" spans="1:8">
      <c r="A88" s="10"/>
      <c r="B88" s="10"/>
      <c r="C88" s="10"/>
      <c r="D88" s="10"/>
      <c r="E88" s="10"/>
      <c r="F88" s="10"/>
      <c r="G88" s="10"/>
      <c r="H88" s="10"/>
    </row>
    <row r="89" spans="1:8">
      <c r="A89" s="10"/>
      <c r="B89" s="10"/>
      <c r="C89" s="10"/>
      <c r="D89" s="10"/>
      <c r="E89" s="10"/>
      <c r="F89" s="10"/>
      <c r="G89" s="10"/>
      <c r="H89" s="10"/>
    </row>
    <row r="90" spans="1:8">
      <c r="A90" s="10"/>
      <c r="B90" s="10"/>
      <c r="C90" s="10"/>
      <c r="D90" s="10"/>
      <c r="E90" s="10"/>
      <c r="F90" s="10"/>
      <c r="G90" s="10"/>
      <c r="H90" s="10"/>
    </row>
    <row r="91" spans="1:8">
      <c r="A91" s="10"/>
      <c r="B91" s="10"/>
      <c r="C91" s="10"/>
      <c r="D91" s="10"/>
      <c r="E91" s="10"/>
      <c r="F91" s="10"/>
      <c r="G91" s="10"/>
      <c r="H91" s="10"/>
    </row>
    <row r="92" spans="1:8">
      <c r="A92" s="10"/>
      <c r="B92" s="10"/>
      <c r="C92" s="10"/>
      <c r="D92" s="10"/>
      <c r="E92" s="10"/>
      <c r="F92" s="10"/>
      <c r="G92" s="10"/>
      <c r="H92" s="10"/>
    </row>
    <row r="93" spans="1:8">
      <c r="A93" s="10"/>
      <c r="B93" s="10"/>
      <c r="C93" s="10"/>
      <c r="D93" s="10"/>
      <c r="E93" s="10"/>
      <c r="F93" s="10"/>
      <c r="G93" s="10"/>
      <c r="H93" s="10"/>
    </row>
    <row r="94" spans="1:8">
      <c r="A94" s="10"/>
      <c r="B94" s="10"/>
      <c r="C94" s="10"/>
      <c r="D94" s="10"/>
      <c r="E94" s="10"/>
      <c r="F94" s="10"/>
      <c r="G94" s="10"/>
      <c r="H94" s="10"/>
    </row>
    <row r="95" spans="1:8">
      <c r="A95" s="10"/>
      <c r="B95" s="10"/>
      <c r="C95" s="10"/>
      <c r="D95" s="10"/>
      <c r="E95" s="10"/>
      <c r="F95" s="10"/>
      <c r="G95" s="10"/>
      <c r="H95" s="10"/>
    </row>
    <row r="96" spans="1:8">
      <c r="A96" s="10"/>
      <c r="B96" s="10"/>
      <c r="C96" s="10"/>
      <c r="D96" s="10"/>
      <c r="E96" s="10"/>
      <c r="F96" s="10"/>
      <c r="G96" s="10"/>
      <c r="H96" s="10"/>
    </row>
    <row r="97" spans="1:8">
      <c r="A97" s="10"/>
      <c r="B97" s="10"/>
      <c r="C97" s="10"/>
      <c r="D97" s="10"/>
      <c r="E97" s="10"/>
      <c r="F97" s="10"/>
      <c r="G97" s="10"/>
      <c r="H97" s="10"/>
    </row>
    <row r="98" spans="1:8">
      <c r="A98" s="10"/>
      <c r="B98" s="10"/>
      <c r="C98" s="10"/>
      <c r="D98" s="10"/>
      <c r="E98" s="10"/>
      <c r="F98" s="10"/>
      <c r="G98" s="10"/>
      <c r="H98" s="10"/>
    </row>
    <row r="99" spans="1:8">
      <c r="A99" s="10"/>
      <c r="B99" s="10"/>
      <c r="C99" s="10"/>
      <c r="D99" s="10"/>
      <c r="E99" s="10"/>
      <c r="F99" s="10"/>
      <c r="G99" s="10"/>
      <c r="H99" s="10"/>
    </row>
    <row r="100" spans="1:8">
      <c r="A100" s="10"/>
      <c r="B100" s="10"/>
      <c r="C100" s="10"/>
      <c r="D100" s="10"/>
      <c r="E100" s="10"/>
      <c r="F100" s="10"/>
      <c r="G100" s="10"/>
      <c r="H100" s="10"/>
    </row>
    <row r="101" spans="1:8">
      <c r="A101" s="10"/>
      <c r="B101" s="10"/>
      <c r="C101" s="10"/>
      <c r="D101" s="10"/>
      <c r="E101" s="10"/>
      <c r="F101" s="10"/>
      <c r="G101" s="10"/>
      <c r="H101" s="10"/>
    </row>
    <row r="102" spans="1:8">
      <c r="A102" s="10"/>
      <c r="B102" s="10"/>
      <c r="C102" s="10"/>
      <c r="D102" s="10"/>
      <c r="E102" s="10"/>
      <c r="F102" s="10"/>
      <c r="G102" s="10"/>
      <c r="H102" s="10"/>
    </row>
    <row r="103" spans="1:8">
      <c r="A103" s="10"/>
      <c r="B103" s="10"/>
      <c r="C103" s="10"/>
      <c r="D103" s="10"/>
      <c r="E103" s="10"/>
      <c r="F103" s="10"/>
      <c r="G103" s="10"/>
      <c r="H103" s="10"/>
    </row>
    <row r="104" spans="1:8">
      <c r="A104" s="10"/>
      <c r="B104" s="10"/>
      <c r="C104" s="10"/>
      <c r="D104" s="10"/>
      <c r="E104" s="10"/>
      <c r="F104" s="10"/>
      <c r="G104" s="10"/>
      <c r="H104" s="10"/>
    </row>
    <row r="105" spans="1:8">
      <c r="A105" s="10"/>
      <c r="B105" s="10"/>
      <c r="C105" s="10"/>
      <c r="D105" s="10"/>
      <c r="E105" s="10"/>
      <c r="F105" s="10"/>
      <c r="G105" s="10"/>
      <c r="H105" s="10"/>
    </row>
    <row r="106" spans="1:8">
      <c r="A106" s="10"/>
      <c r="B106" s="10"/>
      <c r="C106" s="10"/>
      <c r="D106" s="10"/>
      <c r="E106" s="10"/>
      <c r="F106" s="10"/>
      <c r="G106" s="10"/>
      <c r="H106" s="10"/>
    </row>
    <row r="107" spans="1:8">
      <c r="A107" s="10"/>
      <c r="B107" s="10"/>
      <c r="C107" s="10"/>
      <c r="D107" s="10"/>
      <c r="E107" s="10"/>
      <c r="F107" s="10"/>
      <c r="G107" s="10"/>
      <c r="H107" s="10"/>
    </row>
    <row r="108" spans="1:8">
      <c r="A108" s="10"/>
      <c r="B108" s="10"/>
      <c r="C108" s="10"/>
      <c r="D108" s="10"/>
      <c r="E108" s="10"/>
      <c r="F108" s="10"/>
      <c r="G108" s="10"/>
      <c r="H108" s="10"/>
    </row>
    <row r="109" spans="1:8">
      <c r="A109" s="10"/>
      <c r="B109" s="10"/>
      <c r="C109" s="10"/>
      <c r="D109" s="10"/>
      <c r="E109" s="10"/>
      <c r="F109" s="10"/>
      <c r="G109" s="10"/>
      <c r="H109" s="10"/>
    </row>
    <row r="110" spans="1:8">
      <c r="A110" s="10"/>
      <c r="B110" s="10"/>
      <c r="C110" s="10"/>
      <c r="D110" s="10"/>
      <c r="E110" s="10"/>
      <c r="F110" s="10"/>
      <c r="G110" s="10"/>
      <c r="H110" s="10"/>
    </row>
    <row r="111" spans="1:8">
      <c r="A111" s="10"/>
      <c r="B111" s="10"/>
      <c r="C111" s="10"/>
      <c r="D111" s="10"/>
      <c r="E111" s="10"/>
      <c r="F111" s="10"/>
      <c r="G111" s="10"/>
      <c r="H111" s="10"/>
    </row>
    <row r="112" spans="1:8">
      <c r="A112" s="10"/>
      <c r="B112" s="10"/>
      <c r="C112" s="10"/>
      <c r="D112" s="10"/>
      <c r="E112" s="10"/>
      <c r="F112" s="10"/>
      <c r="G112" s="10"/>
      <c r="H112" s="10"/>
    </row>
    <row r="113" spans="1:8">
      <c r="A113" s="10"/>
      <c r="B113" s="10"/>
      <c r="C113" s="10"/>
      <c r="D113" s="10"/>
      <c r="E113" s="10"/>
      <c r="F113" s="10"/>
      <c r="G113" s="10"/>
      <c r="H113" s="10"/>
    </row>
    <row r="114" spans="1:8">
      <c r="A114" s="10"/>
      <c r="B114" s="10"/>
      <c r="C114" s="10"/>
      <c r="D114" s="10"/>
      <c r="E114" s="10"/>
      <c r="F114" s="10"/>
      <c r="G114" s="10"/>
      <c r="H114" s="10"/>
    </row>
    <row r="115" spans="1:8">
      <c r="A115" s="10"/>
      <c r="B115" s="10"/>
      <c r="C115" s="10"/>
      <c r="D115" s="10"/>
      <c r="E115" s="10"/>
      <c r="F115" s="10"/>
      <c r="G115" s="10"/>
      <c r="H115" s="10"/>
    </row>
    <row r="116" spans="1:8">
      <c r="A116" s="10"/>
      <c r="B116" s="10"/>
      <c r="C116" s="10"/>
      <c r="D116" s="10"/>
      <c r="E116" s="10"/>
      <c r="F116" s="10"/>
      <c r="G116" s="10"/>
      <c r="H116" s="10"/>
    </row>
    <row r="117" spans="1:8">
      <c r="A117" s="10"/>
      <c r="B117" s="10"/>
      <c r="C117" s="10"/>
      <c r="D117" s="10"/>
      <c r="E117" s="10"/>
      <c r="F117" s="10"/>
      <c r="G117" s="10"/>
      <c r="H117" s="10"/>
    </row>
    <row r="118" spans="1:8">
      <c r="A118" s="10"/>
      <c r="B118" s="10"/>
      <c r="C118" s="10"/>
      <c r="D118" s="10"/>
      <c r="E118" s="10"/>
      <c r="F118" s="10"/>
      <c r="G118" s="10"/>
      <c r="H118" s="10"/>
    </row>
    <row r="119" spans="1:8">
      <c r="A119" s="10"/>
      <c r="B119" s="10"/>
      <c r="C119" s="10"/>
      <c r="D119" s="10"/>
      <c r="E119" s="10"/>
      <c r="F119" s="10"/>
      <c r="G119" s="10"/>
      <c r="H119" s="10"/>
    </row>
    <row r="120" spans="1:8">
      <c r="A120" s="10"/>
      <c r="B120" s="10"/>
      <c r="C120" s="10"/>
      <c r="D120" s="10"/>
      <c r="E120" s="10"/>
      <c r="F120" s="10"/>
      <c r="G120" s="10"/>
      <c r="H120" s="10"/>
    </row>
    <row r="121" spans="1:8">
      <c r="A121" s="10"/>
      <c r="B121" s="10"/>
      <c r="C121" s="10"/>
      <c r="D121" s="10"/>
      <c r="E121" s="10"/>
      <c r="F121" s="10"/>
      <c r="G121" s="10"/>
      <c r="H121" s="10"/>
    </row>
    <row r="122" spans="1:8">
      <c r="A122" s="10"/>
      <c r="B122" s="10"/>
      <c r="C122" s="10"/>
      <c r="D122" s="10"/>
      <c r="E122" s="10"/>
      <c r="F122" s="10"/>
      <c r="G122" s="10"/>
      <c r="H122" s="10"/>
    </row>
    <row r="123" spans="1:8">
      <c r="A123" s="10"/>
      <c r="B123" s="10"/>
      <c r="C123" s="10"/>
      <c r="D123" s="10"/>
      <c r="E123" s="10"/>
      <c r="F123" s="10"/>
      <c r="G123" s="10"/>
      <c r="H123" s="10"/>
    </row>
    <row r="124" spans="1:8">
      <c r="A124" s="10"/>
      <c r="B124" s="10"/>
      <c r="C124" s="10"/>
      <c r="D124" s="10"/>
      <c r="E124" s="10"/>
      <c r="F124" s="10"/>
      <c r="G124" s="10"/>
      <c r="H124" s="10"/>
    </row>
    <row r="125" spans="1:8">
      <c r="A125" s="10"/>
      <c r="B125" s="10"/>
      <c r="C125" s="10"/>
      <c r="D125" s="10"/>
      <c r="E125" s="10"/>
      <c r="F125" s="10"/>
      <c r="G125" s="10"/>
      <c r="H125" s="10"/>
    </row>
    <row r="126" spans="1:8">
      <c r="A126" s="10"/>
      <c r="B126" s="10"/>
      <c r="C126" s="10"/>
      <c r="D126" s="10"/>
      <c r="E126" s="10"/>
      <c r="F126" s="10"/>
      <c r="G126" s="10"/>
      <c r="H126" s="10"/>
    </row>
    <row r="127" spans="1:8">
      <c r="A127" s="10"/>
      <c r="B127" s="10"/>
      <c r="C127" s="10"/>
      <c r="D127" s="10"/>
      <c r="E127" s="10"/>
      <c r="F127" s="10"/>
      <c r="G127" s="10"/>
      <c r="H127" s="10"/>
    </row>
    <row r="128" spans="1:8">
      <c r="A128" s="10"/>
      <c r="B128" s="10"/>
      <c r="C128" s="10"/>
      <c r="D128" s="10"/>
      <c r="E128" s="10"/>
      <c r="F128" s="10"/>
      <c r="G128" s="10"/>
      <c r="H128" s="10"/>
    </row>
    <row r="129" spans="1:8">
      <c r="A129" s="10"/>
      <c r="B129" s="10"/>
      <c r="C129" s="10"/>
      <c r="D129" s="10"/>
      <c r="E129" s="10"/>
      <c r="F129" s="10"/>
      <c r="G129" s="10"/>
      <c r="H129" s="10"/>
    </row>
    <row r="130" spans="1:8">
      <c r="A130" s="10"/>
      <c r="B130" s="10"/>
      <c r="C130" s="10"/>
      <c r="D130" s="10"/>
      <c r="E130" s="10"/>
      <c r="F130" s="10"/>
      <c r="G130" s="10"/>
      <c r="H130" s="10"/>
    </row>
    <row r="131" spans="1:8">
      <c r="A131" s="10"/>
      <c r="B131" s="10"/>
      <c r="C131" s="10"/>
      <c r="D131" s="10"/>
      <c r="E131" s="10"/>
      <c r="F131" s="10"/>
      <c r="G131" s="10"/>
      <c r="H131" s="10"/>
    </row>
    <row r="132" spans="1:8">
      <c r="A132" s="10"/>
      <c r="B132" s="10"/>
      <c r="C132" s="10"/>
      <c r="D132" s="10"/>
      <c r="E132" s="10"/>
      <c r="F132" s="10"/>
      <c r="G132" s="10"/>
      <c r="H132" s="10"/>
    </row>
    <row r="133" spans="1:8">
      <c r="A133" s="10"/>
      <c r="B133" s="10"/>
      <c r="C133" s="10"/>
      <c r="D133" s="10"/>
      <c r="E133" s="10"/>
      <c r="F133" s="10"/>
      <c r="G133" s="10"/>
      <c r="H133" s="10"/>
    </row>
    <row r="134" spans="1:8">
      <c r="A134" s="10"/>
      <c r="B134" s="10"/>
      <c r="C134" s="10"/>
      <c r="D134" s="10"/>
      <c r="E134" s="10"/>
      <c r="F134" s="10"/>
      <c r="G134" s="10"/>
      <c r="H134" s="10"/>
    </row>
    <row r="135" spans="1:8">
      <c r="A135" s="10"/>
      <c r="B135" s="10"/>
      <c r="C135" s="10"/>
      <c r="D135" s="10"/>
      <c r="E135" s="10"/>
      <c r="F135" s="10"/>
      <c r="G135" s="10"/>
      <c r="H135" s="10"/>
    </row>
    <row r="136" spans="1:8">
      <c r="A136" s="10"/>
      <c r="B136" s="10"/>
      <c r="C136" s="10"/>
      <c r="D136" s="10"/>
      <c r="E136" s="10"/>
      <c r="F136" s="10"/>
      <c r="G136" s="10"/>
      <c r="H136" s="10"/>
    </row>
    <row r="137" spans="1:8">
      <c r="A137" s="10"/>
      <c r="B137" s="10"/>
      <c r="C137" s="10"/>
      <c r="D137" s="10"/>
      <c r="E137" s="10"/>
      <c r="F137" s="10"/>
      <c r="G137" s="10"/>
      <c r="H137" s="10"/>
    </row>
    <row r="138" spans="1:8">
      <c r="A138" s="10"/>
      <c r="B138" s="10"/>
      <c r="C138" s="10"/>
      <c r="D138" s="10"/>
      <c r="E138" s="10"/>
      <c r="F138" s="10"/>
      <c r="G138" s="10"/>
      <c r="H138" s="10"/>
    </row>
    <row r="139" spans="1:8">
      <c r="A139" s="10"/>
      <c r="B139" s="10"/>
      <c r="C139" s="10"/>
      <c r="D139" s="10"/>
      <c r="E139" s="10"/>
      <c r="F139" s="10"/>
      <c r="G139" s="10"/>
      <c r="H139" s="10"/>
    </row>
    <row r="140" spans="1:8">
      <c r="A140" s="10"/>
      <c r="B140" s="10"/>
      <c r="C140" s="10"/>
      <c r="D140" s="10"/>
      <c r="E140" s="10"/>
      <c r="F140" s="10"/>
      <c r="G140" s="10"/>
      <c r="H140" s="10"/>
    </row>
    <row r="141" spans="1:8">
      <c r="A141" s="10"/>
      <c r="B141" s="10"/>
      <c r="C141" s="10"/>
      <c r="D141" s="10"/>
      <c r="E141" s="10"/>
      <c r="F141" s="10"/>
      <c r="G141" s="10"/>
      <c r="H141" s="10"/>
    </row>
    <row r="142" spans="1:8">
      <c r="A142" s="10"/>
      <c r="B142" s="10"/>
      <c r="C142" s="10"/>
      <c r="D142" s="10"/>
      <c r="E142" s="10"/>
      <c r="F142" s="10"/>
      <c r="G142" s="10"/>
      <c r="H142" s="10"/>
    </row>
    <row r="143" spans="1:8">
      <c r="A143" s="10"/>
      <c r="B143" s="10"/>
      <c r="C143" s="10"/>
      <c r="D143" s="10"/>
      <c r="E143" s="10"/>
      <c r="F143" s="10"/>
      <c r="G143" s="10"/>
      <c r="H143" s="10"/>
    </row>
    <row r="144" spans="1:8">
      <c r="A144" s="10"/>
      <c r="B144" s="10"/>
      <c r="C144" s="10"/>
      <c r="D144" s="10"/>
      <c r="E144" s="10"/>
      <c r="F144" s="10"/>
      <c r="G144" s="10"/>
      <c r="H144" s="10"/>
    </row>
    <row r="145" spans="1:8">
      <c r="A145" s="10"/>
      <c r="B145" s="10"/>
      <c r="C145" s="10"/>
      <c r="D145" s="10"/>
      <c r="E145" s="10"/>
      <c r="F145" s="10"/>
      <c r="G145" s="10"/>
      <c r="H145" s="10"/>
    </row>
    <row r="146" spans="1:8">
      <c r="A146" s="10"/>
      <c r="B146" s="10"/>
      <c r="C146" s="10"/>
      <c r="D146" s="10"/>
      <c r="E146" s="10"/>
      <c r="F146" s="10"/>
      <c r="G146" s="10"/>
      <c r="H146" s="10"/>
    </row>
    <row r="147" spans="1:8">
      <c r="A147" s="10"/>
      <c r="B147" s="10"/>
      <c r="C147" s="10"/>
      <c r="D147" s="10"/>
      <c r="E147" s="10"/>
      <c r="F147" s="10"/>
      <c r="G147" s="10"/>
      <c r="H147" s="10"/>
    </row>
    <row r="148" spans="1:8">
      <c r="A148" s="10"/>
      <c r="B148" s="10"/>
      <c r="C148" s="10"/>
      <c r="D148" s="10"/>
      <c r="E148" s="10"/>
      <c r="F148" s="10"/>
      <c r="G148" s="10"/>
      <c r="H148" s="10"/>
    </row>
    <row r="149" spans="1:8">
      <c r="A149" s="10"/>
      <c r="B149" s="10"/>
      <c r="C149" s="10"/>
      <c r="D149" s="10"/>
      <c r="E149" s="10"/>
      <c r="F149" s="10"/>
      <c r="G149" s="10"/>
      <c r="H149" s="10"/>
    </row>
    <row r="150" spans="1:8">
      <c r="A150" s="10"/>
      <c r="B150" s="10"/>
      <c r="C150" s="10"/>
      <c r="D150" s="10"/>
      <c r="E150" s="10"/>
      <c r="F150" s="10"/>
      <c r="G150" s="10"/>
      <c r="H150" s="10"/>
    </row>
    <row r="151" spans="1:8">
      <c r="A151" s="10"/>
      <c r="B151" s="10"/>
      <c r="C151" s="10"/>
      <c r="D151" s="10"/>
      <c r="E151" s="10"/>
      <c r="F151" s="10"/>
      <c r="G151" s="10"/>
      <c r="H151" s="10"/>
    </row>
    <row r="152" spans="1:8">
      <c r="A152" s="10"/>
      <c r="B152" s="10"/>
      <c r="C152" s="10"/>
      <c r="D152" s="10"/>
      <c r="E152" s="10"/>
      <c r="F152" s="10"/>
      <c r="G152" s="10"/>
      <c r="H152" s="10"/>
    </row>
    <row r="153" spans="1:8">
      <c r="A153" s="10"/>
      <c r="B153" s="10"/>
      <c r="C153" s="10"/>
      <c r="D153" s="10"/>
      <c r="E153" s="10"/>
      <c r="F153" s="10"/>
      <c r="G153" s="10"/>
      <c r="H153" s="10"/>
    </row>
    <row r="154" spans="1:8">
      <c r="A154" s="10"/>
      <c r="B154" s="10"/>
      <c r="C154" s="10"/>
      <c r="D154" s="10"/>
      <c r="E154" s="10"/>
      <c r="F154" s="10"/>
      <c r="G154" s="10"/>
      <c r="H154" s="10"/>
    </row>
    <row r="155" spans="1:8">
      <c r="A155" s="10"/>
      <c r="B155" s="10"/>
      <c r="C155" s="10"/>
      <c r="D155" s="10"/>
      <c r="E155" s="10"/>
      <c r="F155" s="10"/>
      <c r="G155" s="10"/>
      <c r="H155" s="10"/>
    </row>
    <row r="156" spans="1:8">
      <c r="A156" s="10"/>
      <c r="B156" s="10"/>
      <c r="C156" s="10"/>
      <c r="D156" s="10"/>
      <c r="E156" s="10"/>
      <c r="F156" s="10"/>
      <c r="G156" s="10"/>
      <c r="H156" s="10"/>
    </row>
    <row r="157" spans="1:8">
      <c r="A157" s="10"/>
      <c r="B157" s="10"/>
      <c r="C157" s="10"/>
      <c r="D157" s="10"/>
      <c r="E157" s="10"/>
      <c r="F157" s="10"/>
      <c r="G157" s="10"/>
      <c r="H157" s="10"/>
    </row>
    <row r="158" spans="1:8">
      <c r="A158" s="10"/>
      <c r="B158" s="10"/>
      <c r="C158" s="10"/>
      <c r="D158" s="10"/>
      <c r="E158" s="10"/>
      <c r="F158" s="10"/>
      <c r="G158" s="10"/>
      <c r="H158" s="10"/>
    </row>
    <row r="159" spans="1:8">
      <c r="A159" s="10"/>
      <c r="B159" s="10"/>
      <c r="C159" s="10"/>
      <c r="D159" s="10"/>
      <c r="E159" s="10"/>
      <c r="F159" s="10"/>
      <c r="G159" s="10"/>
      <c r="H159" s="10"/>
    </row>
    <row r="160" spans="1:8">
      <c r="A160" s="10"/>
      <c r="B160" s="10"/>
      <c r="C160" s="10"/>
      <c r="D160" s="10"/>
      <c r="E160" s="10"/>
      <c r="F160" s="10"/>
      <c r="G160" s="10"/>
      <c r="H160" s="10"/>
    </row>
    <row r="161" spans="1:8">
      <c r="A161" s="10"/>
      <c r="B161" s="10"/>
      <c r="C161" s="10"/>
      <c r="D161" s="10"/>
      <c r="E161" s="10"/>
      <c r="F161" s="10"/>
      <c r="G161" s="10"/>
      <c r="H161" s="10"/>
    </row>
    <row r="162" spans="1:8">
      <c r="A162" s="10"/>
      <c r="B162" s="10"/>
      <c r="C162" s="10"/>
      <c r="D162" s="10"/>
      <c r="E162" s="10"/>
      <c r="F162" s="10"/>
      <c r="G162" s="10"/>
      <c r="H162" s="10"/>
    </row>
    <row r="163" spans="1:8">
      <c r="A163" s="10"/>
      <c r="B163" s="10"/>
      <c r="C163" s="10"/>
      <c r="D163" s="10"/>
      <c r="E163" s="10"/>
      <c r="F163" s="10"/>
      <c r="G163" s="10"/>
      <c r="H163" s="10"/>
    </row>
    <row r="164" spans="1:8">
      <c r="A164" s="10"/>
      <c r="B164" s="10"/>
      <c r="C164" s="10"/>
      <c r="D164" s="10"/>
      <c r="E164" s="10"/>
      <c r="F164" s="10"/>
      <c r="G164" s="10"/>
      <c r="H164" s="10"/>
    </row>
    <row r="165" spans="1:8">
      <c r="A165" s="10"/>
      <c r="B165" s="10"/>
      <c r="C165" s="10"/>
      <c r="D165" s="10"/>
      <c r="E165" s="10"/>
      <c r="F165" s="10"/>
      <c r="G165" s="10"/>
      <c r="H165" s="10"/>
    </row>
    <row r="166" spans="1:8">
      <c r="A166" s="10"/>
      <c r="B166" s="10"/>
      <c r="C166" s="10"/>
      <c r="D166" s="10"/>
      <c r="E166" s="10"/>
      <c r="F166" s="10"/>
      <c r="G166" s="10"/>
      <c r="H166" s="10"/>
    </row>
    <row r="167" spans="1:8">
      <c r="A167" s="10"/>
      <c r="B167" s="10"/>
      <c r="C167" s="10"/>
      <c r="D167" s="10"/>
      <c r="E167" s="10"/>
      <c r="F167" s="10"/>
      <c r="G167" s="10"/>
      <c r="H167" s="10"/>
    </row>
    <row r="168" spans="1:8">
      <c r="A168" s="10"/>
      <c r="B168" s="10"/>
      <c r="C168" s="10"/>
      <c r="D168" s="10"/>
      <c r="E168" s="10"/>
      <c r="F168" s="10"/>
      <c r="G168" s="10"/>
      <c r="H168" s="10"/>
    </row>
    <row r="169" spans="1:8">
      <c r="A169" s="10"/>
      <c r="B169" s="10"/>
      <c r="C169" s="10"/>
      <c r="D169" s="10"/>
      <c r="E169" s="10"/>
      <c r="F169" s="10"/>
      <c r="G169" s="10"/>
      <c r="H169" s="10"/>
    </row>
    <row r="170" spans="1:8">
      <c r="A170" s="10"/>
      <c r="B170" s="10"/>
      <c r="C170" s="10"/>
      <c r="D170" s="10"/>
      <c r="E170" s="10"/>
      <c r="F170" s="10"/>
      <c r="G170" s="10"/>
      <c r="H170" s="10"/>
    </row>
    <row r="171" spans="1:8">
      <c r="A171" s="10"/>
      <c r="B171" s="10"/>
      <c r="C171" s="10"/>
      <c r="D171" s="10"/>
      <c r="E171" s="10"/>
      <c r="F171" s="10"/>
      <c r="G171" s="10"/>
      <c r="H171" s="10"/>
    </row>
    <row r="172" spans="1:8">
      <c r="A172" s="10"/>
      <c r="B172" s="10"/>
      <c r="C172" s="10"/>
      <c r="D172" s="10"/>
      <c r="E172" s="10"/>
      <c r="F172" s="10"/>
      <c r="G172" s="10"/>
      <c r="H172" s="10"/>
    </row>
    <row r="173" spans="1:8">
      <c r="A173" s="10"/>
      <c r="B173" s="10"/>
      <c r="C173" s="10"/>
      <c r="D173" s="10"/>
      <c r="E173" s="10"/>
      <c r="F173" s="10"/>
      <c r="G173" s="10"/>
      <c r="H173" s="10"/>
    </row>
    <row r="174" spans="1:8">
      <c r="A174" s="10"/>
      <c r="B174" s="10"/>
      <c r="C174" s="10"/>
      <c r="D174" s="10"/>
      <c r="E174" s="10"/>
      <c r="F174" s="10"/>
      <c r="G174" s="10"/>
      <c r="H174" s="10"/>
    </row>
    <row r="175" spans="1:8">
      <c r="A175" s="10"/>
      <c r="B175" s="10"/>
      <c r="C175" s="10"/>
      <c r="D175" s="10"/>
      <c r="E175" s="10"/>
      <c r="F175" s="10"/>
      <c r="G175" s="10"/>
      <c r="H175" s="10"/>
    </row>
    <row r="176" spans="1:8">
      <c r="A176" s="10"/>
      <c r="B176" s="10"/>
      <c r="C176" s="10"/>
      <c r="D176" s="10"/>
      <c r="E176" s="10"/>
      <c r="F176" s="10"/>
      <c r="G176" s="10"/>
      <c r="H176" s="10"/>
    </row>
    <row r="177" spans="1:8">
      <c r="A177" s="10"/>
      <c r="B177" s="10"/>
      <c r="C177" s="10"/>
      <c r="D177" s="10"/>
      <c r="E177" s="10"/>
      <c r="F177" s="10"/>
      <c r="G177" s="10"/>
      <c r="H177" s="10"/>
    </row>
    <row r="178" spans="1:8">
      <c r="A178" s="10"/>
      <c r="B178" s="10"/>
      <c r="C178" s="10"/>
      <c r="D178" s="10"/>
      <c r="E178" s="10"/>
      <c r="F178" s="10"/>
      <c r="G178" s="10"/>
      <c r="H178" s="10"/>
    </row>
    <row r="179" spans="1:8">
      <c r="A179" s="10"/>
      <c r="B179" s="10"/>
      <c r="C179" s="10"/>
      <c r="D179" s="10"/>
      <c r="E179" s="10"/>
      <c r="F179" s="10"/>
      <c r="G179" s="10"/>
      <c r="H179" s="10"/>
    </row>
    <row r="180" spans="1:8">
      <c r="A180" s="10"/>
      <c r="B180" s="10"/>
      <c r="C180" s="10"/>
      <c r="D180" s="10"/>
      <c r="E180" s="10"/>
      <c r="F180" s="10"/>
      <c r="G180" s="10"/>
      <c r="H180" s="10"/>
    </row>
    <row r="181" spans="1:8">
      <c r="A181" s="10"/>
      <c r="B181" s="10"/>
      <c r="C181" s="10"/>
      <c r="D181" s="10"/>
      <c r="E181" s="10"/>
      <c r="F181" s="10"/>
      <c r="G181" s="10"/>
      <c r="H181" s="10"/>
    </row>
    <row r="182" spans="1:8">
      <c r="A182" s="10"/>
      <c r="B182" s="10"/>
      <c r="C182" s="10"/>
      <c r="D182" s="10"/>
      <c r="E182" s="10"/>
      <c r="F182" s="10"/>
      <c r="G182" s="10"/>
      <c r="H182" s="10"/>
    </row>
    <row r="183" spans="1:8">
      <c r="A183" s="10"/>
      <c r="B183" s="10"/>
      <c r="C183" s="10"/>
      <c r="D183" s="10"/>
      <c r="E183" s="10"/>
      <c r="F183" s="10"/>
      <c r="G183" s="10"/>
      <c r="H183" s="10"/>
    </row>
    <row r="184" spans="1:8">
      <c r="A184" s="10"/>
      <c r="B184" s="10"/>
      <c r="C184" s="10"/>
      <c r="D184" s="10"/>
      <c r="E184" s="10"/>
      <c r="F184" s="10"/>
      <c r="G184" s="10"/>
      <c r="H184" s="10"/>
    </row>
    <row r="185" spans="1:8">
      <c r="A185" s="10"/>
      <c r="B185" s="10"/>
      <c r="C185" s="10"/>
      <c r="D185" s="10"/>
      <c r="E185" s="10"/>
      <c r="F185" s="10"/>
      <c r="G185" s="10"/>
      <c r="H185" s="10"/>
    </row>
    <row r="186" spans="1:8">
      <c r="A186" s="10"/>
      <c r="B186" s="10"/>
      <c r="C186" s="10"/>
      <c r="D186" s="10"/>
      <c r="E186" s="10"/>
      <c r="F186" s="10"/>
      <c r="G186" s="10"/>
      <c r="H186" s="10"/>
    </row>
    <row r="187" spans="1:8">
      <c r="A187" s="10"/>
      <c r="B187" s="10"/>
      <c r="C187" s="10"/>
      <c r="D187" s="10"/>
      <c r="E187" s="10"/>
      <c r="F187" s="10"/>
      <c r="G187" s="10"/>
      <c r="H187" s="10"/>
    </row>
    <row r="188" spans="1:8">
      <c r="A188" s="10"/>
      <c r="B188" s="10"/>
      <c r="C188" s="10"/>
      <c r="D188" s="10"/>
      <c r="E188" s="10"/>
      <c r="F188" s="10"/>
      <c r="G188" s="10"/>
      <c r="H188" s="10"/>
    </row>
    <row r="189" spans="1:8">
      <c r="A189" s="10"/>
      <c r="B189" s="10"/>
      <c r="C189" s="10"/>
      <c r="D189" s="10"/>
      <c r="E189" s="10"/>
      <c r="F189" s="10"/>
      <c r="G189" s="10"/>
      <c r="H189" s="10"/>
    </row>
    <row r="190" spans="1:8">
      <c r="A190" s="10"/>
      <c r="B190" s="10"/>
      <c r="C190" s="10"/>
      <c r="D190" s="10"/>
      <c r="E190" s="10"/>
      <c r="F190" s="10"/>
      <c r="G190" s="10"/>
      <c r="H190" s="10"/>
    </row>
    <row r="191" spans="1:8">
      <c r="A191" s="10"/>
      <c r="B191" s="10"/>
      <c r="C191" s="10"/>
      <c r="D191" s="10"/>
      <c r="E191" s="10"/>
      <c r="F191" s="10"/>
      <c r="G191" s="10"/>
      <c r="H191" s="10"/>
    </row>
    <row r="192" spans="1:8">
      <c r="A192" s="10"/>
      <c r="B192" s="10"/>
      <c r="C192" s="10"/>
      <c r="D192" s="10"/>
      <c r="E192" s="10"/>
      <c r="F192" s="10"/>
      <c r="G192" s="10"/>
      <c r="H192" s="10"/>
    </row>
    <row r="193" spans="1:8">
      <c r="A193" s="10"/>
      <c r="B193" s="10"/>
      <c r="C193" s="10"/>
      <c r="D193" s="10"/>
      <c r="E193" s="10"/>
      <c r="F193" s="10"/>
      <c r="G193" s="10"/>
      <c r="H193" s="10"/>
    </row>
    <row r="194" spans="1:8">
      <c r="A194" s="10"/>
      <c r="B194" s="10"/>
      <c r="C194" s="10"/>
      <c r="D194" s="10"/>
      <c r="E194" s="10"/>
      <c r="F194" s="10"/>
      <c r="G194" s="10"/>
      <c r="H194" s="10"/>
    </row>
    <row r="195" spans="1:8">
      <c r="A195" s="10"/>
      <c r="B195" s="10"/>
      <c r="C195" s="10"/>
      <c r="D195" s="10"/>
      <c r="E195" s="10"/>
      <c r="F195" s="10"/>
      <c r="G195" s="10"/>
      <c r="H195" s="10"/>
    </row>
    <row r="196" spans="1:8">
      <c r="A196" s="10"/>
      <c r="B196" s="10"/>
      <c r="C196" s="10"/>
      <c r="D196" s="10"/>
      <c r="E196" s="10"/>
      <c r="F196" s="10"/>
      <c r="G196" s="10"/>
      <c r="H196" s="10"/>
    </row>
    <row r="197" spans="1:8">
      <c r="A197" s="10"/>
      <c r="B197" s="10"/>
      <c r="C197" s="10"/>
      <c r="D197" s="10"/>
      <c r="E197" s="10"/>
      <c r="F197" s="10"/>
      <c r="G197" s="10"/>
      <c r="H197" s="10"/>
    </row>
    <row r="198" spans="1:8">
      <c r="A198" s="10"/>
      <c r="B198" s="10"/>
      <c r="C198" s="10"/>
      <c r="D198" s="10"/>
      <c r="E198" s="10"/>
      <c r="F198" s="10"/>
      <c r="G198" s="10"/>
      <c r="H198" s="10"/>
    </row>
    <row r="199" spans="1:8">
      <c r="A199" s="10"/>
      <c r="B199" s="10"/>
      <c r="C199" s="10"/>
      <c r="D199" s="10"/>
      <c r="E199" s="10"/>
      <c r="F199" s="10"/>
      <c r="G199" s="10"/>
      <c r="H199" s="10"/>
    </row>
    <row r="200" spans="1:8">
      <c r="A200" s="10"/>
      <c r="B200" s="10"/>
      <c r="C200" s="10"/>
      <c r="D200" s="10"/>
      <c r="E200" s="10"/>
      <c r="F200" s="10"/>
      <c r="G200" s="10"/>
      <c r="H200" s="10"/>
    </row>
    <row r="201" spans="1:8">
      <c r="A201" s="10"/>
      <c r="B201" s="10"/>
      <c r="C201" s="10"/>
      <c r="D201" s="10"/>
      <c r="E201" s="10"/>
      <c r="F201" s="10"/>
      <c r="G201" s="10"/>
      <c r="H201" s="10"/>
    </row>
    <row r="202" spans="1:8">
      <c r="A202" s="10"/>
      <c r="B202" s="10"/>
      <c r="C202" s="10"/>
      <c r="D202" s="10"/>
      <c r="E202" s="10"/>
      <c r="F202" s="10"/>
      <c r="G202" s="10"/>
      <c r="H202" s="10"/>
    </row>
    <row r="203" spans="1:8">
      <c r="A203" s="10"/>
      <c r="B203" s="10"/>
      <c r="C203" s="10"/>
      <c r="D203" s="10"/>
      <c r="E203" s="10"/>
      <c r="F203" s="10"/>
      <c r="G203" s="10"/>
      <c r="H203" s="10"/>
    </row>
  </sheetData>
  <mergeCells count="2">
    <mergeCell ref="A2:H2"/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03"/>
  <sheetViews>
    <sheetView workbookViewId="0">
      <selection sqref="A1:G1"/>
    </sheetView>
  </sheetViews>
  <sheetFormatPr defaultRowHeight="14.5"/>
  <cols>
    <col min="1" max="1" width="28" customWidth="1"/>
    <col min="2" max="2" width="18" customWidth="1"/>
    <col min="3" max="3" width="50" customWidth="1"/>
    <col min="4" max="4" width="14" customWidth="1"/>
    <col min="5" max="5" width="30" customWidth="1"/>
    <col min="6" max="6" width="18" customWidth="1"/>
    <col min="7" max="7" width="14" customWidth="1"/>
  </cols>
  <sheetData>
    <row r="1" spans="1:7" ht="24" customHeight="1">
      <c r="A1" s="26" t="s">
        <v>130</v>
      </c>
      <c r="B1" s="25"/>
      <c r="C1" s="25"/>
      <c r="D1" s="25"/>
      <c r="E1" s="25"/>
      <c r="F1" s="25"/>
      <c r="G1" s="25"/>
    </row>
    <row r="2" spans="1:7" ht="18" customHeight="1">
      <c r="A2" s="24" t="s">
        <v>131</v>
      </c>
      <c r="B2" s="25"/>
      <c r="C2" s="25"/>
      <c r="D2" s="25"/>
      <c r="E2" s="25"/>
      <c r="F2" s="25"/>
      <c r="G2" s="25"/>
    </row>
    <row r="3" spans="1:7" ht="32.15" customHeight="1">
      <c r="A3" s="6" t="s">
        <v>14</v>
      </c>
      <c r="B3" s="6" t="s">
        <v>48</v>
      </c>
      <c r="C3" s="6" t="s">
        <v>132</v>
      </c>
      <c r="D3" s="6" t="s">
        <v>16</v>
      </c>
      <c r="E3" s="6" t="s">
        <v>133</v>
      </c>
      <c r="F3" s="6" t="s">
        <v>134</v>
      </c>
      <c r="G3" s="6" t="s">
        <v>47</v>
      </c>
    </row>
    <row r="4" spans="1:7">
      <c r="A4" s="10"/>
      <c r="B4" s="10"/>
      <c r="C4" s="10"/>
      <c r="D4" s="10"/>
      <c r="E4" s="10"/>
      <c r="F4" s="10"/>
      <c r="G4" s="10"/>
    </row>
    <row r="5" spans="1:7">
      <c r="A5" s="10"/>
      <c r="B5" s="10"/>
      <c r="C5" s="10"/>
      <c r="D5" s="10"/>
      <c r="E5" s="10"/>
      <c r="F5" s="10"/>
      <c r="G5" s="10"/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"/>
      <c r="B9" s="10"/>
      <c r="C9" s="10"/>
      <c r="D9" s="10"/>
      <c r="E9" s="10"/>
      <c r="F9" s="10"/>
      <c r="G9" s="10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>
      <c r="A16" s="10"/>
      <c r="B16" s="10"/>
      <c r="C16" s="10"/>
      <c r="D16" s="10"/>
      <c r="E16" s="10"/>
      <c r="F16" s="10"/>
      <c r="G16" s="10"/>
    </row>
    <row r="17" spans="1:7">
      <c r="A17" s="10"/>
      <c r="B17" s="10"/>
      <c r="C17" s="10"/>
      <c r="D17" s="10"/>
      <c r="E17" s="10"/>
      <c r="F17" s="10"/>
      <c r="G17" s="10"/>
    </row>
    <row r="18" spans="1:7">
      <c r="A18" s="10"/>
      <c r="B18" s="10"/>
      <c r="C18" s="10"/>
      <c r="D18" s="10"/>
      <c r="E18" s="10"/>
      <c r="F18" s="10"/>
      <c r="G18" s="10"/>
    </row>
    <row r="19" spans="1:7">
      <c r="A19" s="10"/>
      <c r="B19" s="10"/>
      <c r="C19" s="10"/>
      <c r="D19" s="10"/>
      <c r="E19" s="10"/>
      <c r="F19" s="10"/>
      <c r="G19" s="10"/>
    </row>
    <row r="20" spans="1:7">
      <c r="A20" s="10"/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  <row r="23" spans="1:7">
      <c r="A23" s="10"/>
      <c r="B23" s="10"/>
      <c r="C23" s="10"/>
      <c r="D23" s="10"/>
      <c r="E23" s="10"/>
      <c r="F23" s="10"/>
      <c r="G23" s="10"/>
    </row>
    <row r="24" spans="1:7">
      <c r="A24" s="10"/>
      <c r="B24" s="10"/>
      <c r="C24" s="10"/>
      <c r="D24" s="10"/>
      <c r="E24" s="10"/>
      <c r="F24" s="10"/>
      <c r="G24" s="10"/>
    </row>
    <row r="25" spans="1:7">
      <c r="A25" s="10"/>
      <c r="B25" s="10"/>
      <c r="C25" s="10"/>
      <c r="D25" s="10"/>
      <c r="E25" s="10"/>
      <c r="F25" s="10"/>
      <c r="G25" s="10"/>
    </row>
    <row r="26" spans="1:7">
      <c r="A26" s="10"/>
      <c r="B26" s="10"/>
      <c r="C26" s="10"/>
      <c r="D26" s="10"/>
      <c r="E26" s="10"/>
      <c r="F26" s="10"/>
      <c r="G26" s="10"/>
    </row>
    <row r="27" spans="1:7">
      <c r="A27" s="10"/>
      <c r="B27" s="10"/>
      <c r="C27" s="10"/>
      <c r="D27" s="10"/>
      <c r="E27" s="10"/>
      <c r="F27" s="10"/>
      <c r="G27" s="10"/>
    </row>
    <row r="28" spans="1:7">
      <c r="A28" s="10"/>
      <c r="B28" s="10"/>
      <c r="C28" s="10"/>
      <c r="D28" s="10"/>
      <c r="E28" s="10"/>
      <c r="F28" s="10"/>
      <c r="G28" s="10"/>
    </row>
    <row r="29" spans="1:7">
      <c r="A29" s="10"/>
      <c r="B29" s="10"/>
      <c r="C29" s="10"/>
      <c r="D29" s="10"/>
      <c r="E29" s="10"/>
      <c r="F29" s="10"/>
      <c r="G29" s="10"/>
    </row>
    <row r="30" spans="1:7">
      <c r="A30" s="10"/>
      <c r="B30" s="10"/>
      <c r="C30" s="10"/>
      <c r="D30" s="10"/>
      <c r="E30" s="10"/>
      <c r="F30" s="10"/>
      <c r="G30" s="10"/>
    </row>
    <row r="31" spans="1:7">
      <c r="A31" s="10"/>
      <c r="B31" s="10"/>
      <c r="C31" s="10"/>
      <c r="D31" s="10"/>
      <c r="E31" s="10"/>
      <c r="F31" s="10"/>
      <c r="G31" s="10"/>
    </row>
    <row r="32" spans="1:7">
      <c r="A32" s="10"/>
      <c r="B32" s="10"/>
      <c r="C32" s="10"/>
      <c r="D32" s="10"/>
      <c r="E32" s="10"/>
      <c r="F32" s="10"/>
      <c r="G32" s="10"/>
    </row>
    <row r="33" spans="1:7">
      <c r="A33" s="10"/>
      <c r="B33" s="10"/>
      <c r="C33" s="10"/>
      <c r="D33" s="10"/>
      <c r="E33" s="10"/>
      <c r="F33" s="10"/>
      <c r="G33" s="10"/>
    </row>
    <row r="34" spans="1:7">
      <c r="A34" s="10"/>
      <c r="B34" s="10"/>
      <c r="C34" s="10"/>
      <c r="D34" s="10"/>
      <c r="E34" s="10"/>
      <c r="F34" s="10"/>
      <c r="G34" s="10"/>
    </row>
    <row r="35" spans="1:7">
      <c r="A35" s="10"/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0"/>
      <c r="B37" s="10"/>
      <c r="C37" s="10"/>
      <c r="D37" s="10"/>
      <c r="E37" s="10"/>
      <c r="F37" s="10"/>
      <c r="G37" s="10"/>
    </row>
    <row r="38" spans="1:7">
      <c r="A38" s="10"/>
      <c r="B38" s="10"/>
      <c r="C38" s="10"/>
      <c r="D38" s="10"/>
      <c r="E38" s="10"/>
      <c r="F38" s="10"/>
      <c r="G38" s="10"/>
    </row>
    <row r="39" spans="1:7">
      <c r="A39" s="10"/>
      <c r="B39" s="10"/>
      <c r="C39" s="10"/>
      <c r="D39" s="10"/>
      <c r="E39" s="10"/>
      <c r="F39" s="10"/>
      <c r="G39" s="10"/>
    </row>
    <row r="40" spans="1:7">
      <c r="A40" s="10"/>
      <c r="B40" s="10"/>
      <c r="C40" s="10"/>
      <c r="D40" s="10"/>
      <c r="E40" s="10"/>
      <c r="F40" s="10"/>
      <c r="G40" s="10"/>
    </row>
    <row r="41" spans="1:7">
      <c r="A41" s="10"/>
      <c r="B41" s="10"/>
      <c r="C41" s="10"/>
      <c r="D41" s="10"/>
      <c r="E41" s="10"/>
      <c r="F41" s="10"/>
      <c r="G41" s="10"/>
    </row>
    <row r="42" spans="1:7">
      <c r="A42" s="10"/>
      <c r="B42" s="10"/>
      <c r="C42" s="10"/>
      <c r="D42" s="10"/>
      <c r="E42" s="10"/>
      <c r="F42" s="10"/>
      <c r="G42" s="10"/>
    </row>
    <row r="43" spans="1:7">
      <c r="A43" s="10"/>
      <c r="B43" s="10"/>
      <c r="C43" s="10"/>
      <c r="D43" s="10"/>
      <c r="E43" s="10"/>
      <c r="F43" s="10"/>
      <c r="G43" s="10"/>
    </row>
    <row r="44" spans="1:7">
      <c r="A44" s="10"/>
      <c r="B44" s="10"/>
      <c r="C44" s="10"/>
      <c r="D44" s="10"/>
      <c r="E44" s="10"/>
      <c r="F44" s="10"/>
      <c r="G44" s="10"/>
    </row>
    <row r="45" spans="1:7">
      <c r="A45" s="10"/>
      <c r="B45" s="10"/>
      <c r="C45" s="10"/>
      <c r="D45" s="10"/>
      <c r="E45" s="10"/>
      <c r="F45" s="10"/>
      <c r="G45" s="10"/>
    </row>
    <row r="46" spans="1:7">
      <c r="A46" s="10"/>
      <c r="B46" s="10"/>
      <c r="C46" s="10"/>
      <c r="D46" s="10"/>
      <c r="E46" s="10"/>
      <c r="F46" s="10"/>
      <c r="G46" s="10"/>
    </row>
    <row r="47" spans="1:7">
      <c r="A47" s="10"/>
      <c r="B47" s="10"/>
      <c r="C47" s="10"/>
      <c r="D47" s="10"/>
      <c r="E47" s="10"/>
      <c r="F47" s="10"/>
      <c r="G47" s="10"/>
    </row>
    <row r="48" spans="1:7">
      <c r="A48" s="10"/>
      <c r="B48" s="10"/>
      <c r="C48" s="10"/>
      <c r="D48" s="10"/>
      <c r="E48" s="10"/>
      <c r="F48" s="10"/>
      <c r="G48" s="10"/>
    </row>
    <row r="49" spans="1:7">
      <c r="A49" s="10"/>
      <c r="B49" s="10"/>
      <c r="C49" s="10"/>
      <c r="D49" s="10"/>
      <c r="E49" s="10"/>
      <c r="F49" s="10"/>
      <c r="G49" s="10"/>
    </row>
    <row r="50" spans="1:7">
      <c r="A50" s="10"/>
      <c r="B50" s="10"/>
      <c r="C50" s="10"/>
      <c r="D50" s="10"/>
      <c r="E50" s="10"/>
      <c r="F50" s="10"/>
      <c r="G50" s="10"/>
    </row>
    <row r="51" spans="1:7">
      <c r="A51" s="10"/>
      <c r="B51" s="10"/>
      <c r="C51" s="10"/>
      <c r="D51" s="10"/>
      <c r="E51" s="10"/>
      <c r="F51" s="10"/>
      <c r="G51" s="10"/>
    </row>
    <row r="52" spans="1:7">
      <c r="A52" s="10"/>
      <c r="B52" s="10"/>
      <c r="C52" s="10"/>
      <c r="D52" s="10"/>
      <c r="E52" s="10"/>
      <c r="F52" s="10"/>
      <c r="G52" s="10"/>
    </row>
    <row r="53" spans="1:7">
      <c r="A53" s="10"/>
      <c r="B53" s="10"/>
      <c r="C53" s="10"/>
      <c r="D53" s="10"/>
      <c r="E53" s="10"/>
      <c r="F53" s="10"/>
      <c r="G53" s="10"/>
    </row>
    <row r="54" spans="1:7">
      <c r="A54" s="10"/>
      <c r="B54" s="10"/>
      <c r="C54" s="10"/>
      <c r="D54" s="10"/>
      <c r="E54" s="10"/>
      <c r="F54" s="10"/>
      <c r="G54" s="10"/>
    </row>
    <row r="55" spans="1:7">
      <c r="A55" s="10"/>
      <c r="B55" s="10"/>
      <c r="C55" s="10"/>
      <c r="D55" s="10"/>
      <c r="E55" s="10"/>
      <c r="F55" s="10"/>
      <c r="G55" s="10"/>
    </row>
    <row r="56" spans="1:7">
      <c r="A56" s="10"/>
      <c r="B56" s="10"/>
      <c r="C56" s="10"/>
      <c r="D56" s="10"/>
      <c r="E56" s="10"/>
      <c r="F56" s="10"/>
      <c r="G56" s="10"/>
    </row>
    <row r="57" spans="1:7">
      <c r="A57" s="10"/>
      <c r="B57" s="10"/>
      <c r="C57" s="10"/>
      <c r="D57" s="10"/>
      <c r="E57" s="10"/>
      <c r="F57" s="10"/>
      <c r="G57" s="10"/>
    </row>
    <row r="58" spans="1:7">
      <c r="A58" s="10"/>
      <c r="B58" s="10"/>
      <c r="C58" s="10"/>
      <c r="D58" s="10"/>
      <c r="E58" s="10"/>
      <c r="F58" s="10"/>
      <c r="G58" s="10"/>
    </row>
    <row r="59" spans="1:7">
      <c r="A59" s="10"/>
      <c r="B59" s="10"/>
      <c r="C59" s="10"/>
      <c r="D59" s="10"/>
      <c r="E59" s="10"/>
      <c r="F59" s="10"/>
      <c r="G59" s="10"/>
    </row>
    <row r="60" spans="1:7">
      <c r="A60" s="10"/>
      <c r="B60" s="10"/>
      <c r="C60" s="10"/>
      <c r="D60" s="10"/>
      <c r="E60" s="10"/>
      <c r="F60" s="10"/>
      <c r="G60" s="10"/>
    </row>
    <row r="61" spans="1:7">
      <c r="A61" s="10"/>
      <c r="B61" s="10"/>
      <c r="C61" s="10"/>
      <c r="D61" s="10"/>
      <c r="E61" s="10"/>
      <c r="F61" s="10"/>
      <c r="G61" s="10"/>
    </row>
    <row r="62" spans="1:7">
      <c r="A62" s="10"/>
      <c r="B62" s="10"/>
      <c r="C62" s="10"/>
      <c r="D62" s="10"/>
      <c r="E62" s="10"/>
      <c r="F62" s="10"/>
      <c r="G62" s="10"/>
    </row>
    <row r="63" spans="1:7">
      <c r="A63" s="10"/>
      <c r="B63" s="10"/>
      <c r="C63" s="10"/>
      <c r="D63" s="10"/>
      <c r="E63" s="10"/>
      <c r="F63" s="10"/>
      <c r="G63" s="10"/>
    </row>
    <row r="64" spans="1:7">
      <c r="A64" s="10"/>
      <c r="B64" s="10"/>
      <c r="C64" s="10"/>
      <c r="D64" s="10"/>
      <c r="E64" s="10"/>
      <c r="F64" s="10"/>
      <c r="G64" s="10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0"/>
      <c r="B68" s="10"/>
      <c r="C68" s="10"/>
      <c r="D68" s="10"/>
      <c r="E68" s="10"/>
      <c r="F68" s="10"/>
      <c r="G68" s="10"/>
    </row>
    <row r="69" spans="1:7">
      <c r="A69" s="10"/>
      <c r="B69" s="10"/>
      <c r="C69" s="10"/>
      <c r="D69" s="10"/>
      <c r="E69" s="10"/>
      <c r="F69" s="10"/>
      <c r="G69" s="10"/>
    </row>
    <row r="70" spans="1:7">
      <c r="A70" s="10"/>
      <c r="B70" s="10"/>
      <c r="C70" s="10"/>
      <c r="D70" s="10"/>
      <c r="E70" s="10"/>
      <c r="F70" s="10"/>
      <c r="G70" s="10"/>
    </row>
    <row r="71" spans="1:7">
      <c r="A71" s="10"/>
      <c r="B71" s="10"/>
      <c r="C71" s="10"/>
      <c r="D71" s="10"/>
      <c r="E71" s="10"/>
      <c r="F71" s="10"/>
      <c r="G71" s="10"/>
    </row>
    <row r="72" spans="1:7">
      <c r="A72" s="10"/>
      <c r="B72" s="10"/>
      <c r="C72" s="10"/>
      <c r="D72" s="10"/>
      <c r="E72" s="10"/>
      <c r="F72" s="10"/>
      <c r="G72" s="10"/>
    </row>
    <row r="73" spans="1:7">
      <c r="A73" s="10"/>
      <c r="B73" s="10"/>
      <c r="C73" s="10"/>
      <c r="D73" s="10"/>
      <c r="E73" s="10"/>
      <c r="F73" s="10"/>
      <c r="G73" s="10"/>
    </row>
    <row r="74" spans="1:7">
      <c r="A74" s="10"/>
      <c r="B74" s="10"/>
      <c r="C74" s="10"/>
      <c r="D74" s="10"/>
      <c r="E74" s="10"/>
      <c r="F74" s="10"/>
      <c r="G74" s="10"/>
    </row>
    <row r="75" spans="1:7">
      <c r="A75" s="10"/>
      <c r="B75" s="10"/>
      <c r="C75" s="10"/>
      <c r="D75" s="10"/>
      <c r="E75" s="10"/>
      <c r="F75" s="10"/>
      <c r="G75" s="10"/>
    </row>
    <row r="76" spans="1:7">
      <c r="A76" s="10"/>
      <c r="B76" s="10"/>
      <c r="C76" s="10"/>
      <c r="D76" s="10"/>
      <c r="E76" s="10"/>
      <c r="F76" s="10"/>
      <c r="G76" s="10"/>
    </row>
    <row r="77" spans="1:7">
      <c r="A77" s="10"/>
      <c r="B77" s="10"/>
      <c r="C77" s="10"/>
      <c r="D77" s="10"/>
      <c r="E77" s="10"/>
      <c r="F77" s="10"/>
      <c r="G77" s="10"/>
    </row>
    <row r="78" spans="1:7">
      <c r="A78" s="10"/>
      <c r="B78" s="10"/>
      <c r="C78" s="10"/>
      <c r="D78" s="10"/>
      <c r="E78" s="10"/>
      <c r="F78" s="10"/>
      <c r="G78" s="10"/>
    </row>
    <row r="79" spans="1:7">
      <c r="A79" s="10"/>
      <c r="B79" s="10"/>
      <c r="C79" s="10"/>
      <c r="D79" s="10"/>
      <c r="E79" s="10"/>
      <c r="F79" s="10"/>
      <c r="G79" s="10"/>
    </row>
    <row r="80" spans="1:7">
      <c r="A80" s="10"/>
      <c r="B80" s="10"/>
      <c r="C80" s="10"/>
      <c r="D80" s="10"/>
      <c r="E80" s="10"/>
      <c r="F80" s="10"/>
      <c r="G80" s="10"/>
    </row>
    <row r="81" spans="1:7">
      <c r="A81" s="10"/>
      <c r="B81" s="10"/>
      <c r="C81" s="10"/>
      <c r="D81" s="10"/>
      <c r="E81" s="10"/>
      <c r="F81" s="10"/>
      <c r="G81" s="10"/>
    </row>
    <row r="82" spans="1:7">
      <c r="A82" s="10"/>
      <c r="B82" s="10"/>
      <c r="C82" s="10"/>
      <c r="D82" s="10"/>
      <c r="E82" s="10"/>
      <c r="F82" s="10"/>
      <c r="G82" s="10"/>
    </row>
    <row r="83" spans="1:7">
      <c r="A83" s="10"/>
      <c r="B83" s="10"/>
      <c r="C83" s="10"/>
      <c r="D83" s="10"/>
      <c r="E83" s="10"/>
      <c r="F83" s="10"/>
      <c r="G83" s="10"/>
    </row>
    <row r="84" spans="1:7">
      <c r="A84" s="10"/>
      <c r="B84" s="10"/>
      <c r="C84" s="10"/>
      <c r="D84" s="10"/>
      <c r="E84" s="10"/>
      <c r="F84" s="10"/>
      <c r="G84" s="10"/>
    </row>
    <row r="85" spans="1:7">
      <c r="A85" s="10"/>
      <c r="B85" s="10"/>
      <c r="C85" s="10"/>
      <c r="D85" s="10"/>
      <c r="E85" s="10"/>
      <c r="F85" s="10"/>
      <c r="G85" s="10"/>
    </row>
    <row r="86" spans="1:7">
      <c r="A86" s="10"/>
      <c r="B86" s="10"/>
      <c r="C86" s="10"/>
      <c r="D86" s="10"/>
      <c r="E86" s="10"/>
      <c r="F86" s="10"/>
      <c r="G86" s="10"/>
    </row>
    <row r="87" spans="1:7">
      <c r="A87" s="10"/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  <row r="89" spans="1:7">
      <c r="A89" s="10"/>
      <c r="B89" s="10"/>
      <c r="C89" s="10"/>
      <c r="D89" s="10"/>
      <c r="E89" s="10"/>
      <c r="F89" s="10"/>
      <c r="G89" s="10"/>
    </row>
    <row r="90" spans="1:7">
      <c r="A90" s="10"/>
      <c r="B90" s="10"/>
      <c r="C90" s="10"/>
      <c r="D90" s="10"/>
      <c r="E90" s="10"/>
      <c r="F90" s="10"/>
      <c r="G90" s="10"/>
    </row>
    <row r="91" spans="1:7">
      <c r="A91" s="10"/>
      <c r="B91" s="10"/>
      <c r="C91" s="10"/>
      <c r="D91" s="10"/>
      <c r="E91" s="10"/>
      <c r="F91" s="10"/>
      <c r="G91" s="10"/>
    </row>
    <row r="92" spans="1:7">
      <c r="A92" s="10"/>
      <c r="B92" s="10"/>
      <c r="C92" s="10"/>
      <c r="D92" s="10"/>
      <c r="E92" s="10"/>
      <c r="F92" s="10"/>
      <c r="G92" s="10"/>
    </row>
    <row r="93" spans="1:7">
      <c r="A93" s="10"/>
      <c r="B93" s="10"/>
      <c r="C93" s="10"/>
      <c r="D93" s="10"/>
      <c r="E93" s="10"/>
      <c r="F93" s="10"/>
      <c r="G93" s="10"/>
    </row>
    <row r="94" spans="1:7">
      <c r="A94" s="10"/>
      <c r="B94" s="10"/>
      <c r="C94" s="10"/>
      <c r="D94" s="10"/>
      <c r="E94" s="10"/>
      <c r="F94" s="10"/>
      <c r="G94" s="10"/>
    </row>
    <row r="95" spans="1:7">
      <c r="A95" s="10"/>
      <c r="B95" s="10"/>
      <c r="C95" s="10"/>
      <c r="D95" s="10"/>
      <c r="E95" s="10"/>
      <c r="F95" s="10"/>
      <c r="G95" s="10"/>
    </row>
    <row r="96" spans="1:7">
      <c r="A96" s="10"/>
      <c r="B96" s="10"/>
      <c r="C96" s="10"/>
      <c r="D96" s="10"/>
      <c r="E96" s="10"/>
      <c r="F96" s="10"/>
      <c r="G96" s="10"/>
    </row>
    <row r="97" spans="1:7">
      <c r="A97" s="10"/>
      <c r="B97" s="10"/>
      <c r="C97" s="10"/>
      <c r="D97" s="10"/>
      <c r="E97" s="10"/>
      <c r="F97" s="10"/>
      <c r="G97" s="10"/>
    </row>
    <row r="98" spans="1:7">
      <c r="A98" s="10"/>
      <c r="B98" s="10"/>
      <c r="C98" s="10"/>
      <c r="D98" s="10"/>
      <c r="E98" s="10"/>
      <c r="F98" s="10"/>
      <c r="G98" s="10"/>
    </row>
    <row r="99" spans="1:7">
      <c r="A99" s="10"/>
      <c r="B99" s="10"/>
      <c r="C99" s="10"/>
      <c r="D99" s="10"/>
      <c r="E99" s="10"/>
      <c r="F99" s="10"/>
      <c r="G99" s="10"/>
    </row>
    <row r="100" spans="1:7">
      <c r="A100" s="10"/>
      <c r="B100" s="10"/>
      <c r="C100" s="10"/>
      <c r="D100" s="10"/>
      <c r="E100" s="10"/>
      <c r="F100" s="10"/>
      <c r="G100" s="10"/>
    </row>
    <row r="101" spans="1:7">
      <c r="A101" s="10"/>
      <c r="B101" s="10"/>
      <c r="C101" s="10"/>
      <c r="D101" s="10"/>
      <c r="E101" s="10"/>
      <c r="F101" s="10"/>
      <c r="G101" s="10"/>
    </row>
    <row r="102" spans="1:7">
      <c r="A102" s="10"/>
      <c r="B102" s="10"/>
      <c r="C102" s="10"/>
      <c r="D102" s="10"/>
      <c r="E102" s="10"/>
      <c r="F102" s="10"/>
      <c r="G102" s="10"/>
    </row>
    <row r="103" spans="1:7">
      <c r="A103" s="10"/>
      <c r="B103" s="10"/>
      <c r="C103" s="10"/>
      <c r="D103" s="10"/>
      <c r="E103" s="10"/>
      <c r="F103" s="10"/>
      <c r="G103" s="10"/>
    </row>
    <row r="104" spans="1:7">
      <c r="A104" s="10"/>
      <c r="B104" s="10"/>
      <c r="C104" s="10"/>
      <c r="D104" s="10"/>
      <c r="E104" s="10"/>
      <c r="F104" s="10"/>
      <c r="G104" s="10"/>
    </row>
    <row r="105" spans="1:7">
      <c r="A105" s="10"/>
      <c r="B105" s="10"/>
      <c r="C105" s="10"/>
      <c r="D105" s="10"/>
      <c r="E105" s="10"/>
      <c r="F105" s="10"/>
      <c r="G105" s="10"/>
    </row>
    <row r="106" spans="1:7">
      <c r="A106" s="10"/>
      <c r="B106" s="10"/>
      <c r="C106" s="10"/>
      <c r="D106" s="10"/>
      <c r="E106" s="10"/>
      <c r="F106" s="10"/>
      <c r="G106" s="10"/>
    </row>
    <row r="107" spans="1:7">
      <c r="A107" s="10"/>
      <c r="B107" s="10"/>
      <c r="C107" s="10"/>
      <c r="D107" s="10"/>
      <c r="E107" s="10"/>
      <c r="F107" s="10"/>
      <c r="G107" s="10"/>
    </row>
    <row r="108" spans="1:7">
      <c r="A108" s="10"/>
      <c r="B108" s="10"/>
      <c r="C108" s="10"/>
      <c r="D108" s="10"/>
      <c r="E108" s="10"/>
      <c r="F108" s="10"/>
      <c r="G108" s="10"/>
    </row>
    <row r="109" spans="1:7">
      <c r="A109" s="10"/>
      <c r="B109" s="10"/>
      <c r="C109" s="10"/>
      <c r="D109" s="10"/>
      <c r="E109" s="10"/>
      <c r="F109" s="10"/>
      <c r="G109" s="10"/>
    </row>
    <row r="110" spans="1:7">
      <c r="A110" s="10"/>
      <c r="B110" s="10"/>
      <c r="C110" s="10"/>
      <c r="D110" s="10"/>
      <c r="E110" s="10"/>
      <c r="F110" s="10"/>
      <c r="G110" s="10"/>
    </row>
    <row r="111" spans="1:7">
      <c r="A111" s="10"/>
      <c r="B111" s="10"/>
      <c r="C111" s="10"/>
      <c r="D111" s="10"/>
      <c r="E111" s="10"/>
      <c r="F111" s="10"/>
      <c r="G111" s="10"/>
    </row>
    <row r="112" spans="1:7">
      <c r="A112" s="10"/>
      <c r="B112" s="10"/>
      <c r="C112" s="10"/>
      <c r="D112" s="10"/>
      <c r="E112" s="10"/>
      <c r="F112" s="10"/>
      <c r="G112" s="10"/>
    </row>
    <row r="113" spans="1:7">
      <c r="A113" s="10"/>
      <c r="B113" s="10"/>
      <c r="C113" s="10"/>
      <c r="D113" s="10"/>
      <c r="E113" s="10"/>
      <c r="F113" s="10"/>
      <c r="G113" s="10"/>
    </row>
    <row r="114" spans="1:7">
      <c r="A114" s="10"/>
      <c r="B114" s="10"/>
      <c r="C114" s="10"/>
      <c r="D114" s="10"/>
      <c r="E114" s="10"/>
      <c r="F114" s="10"/>
      <c r="G114" s="10"/>
    </row>
    <row r="115" spans="1:7">
      <c r="A115" s="10"/>
      <c r="B115" s="10"/>
      <c r="C115" s="10"/>
      <c r="D115" s="10"/>
      <c r="E115" s="10"/>
      <c r="F115" s="10"/>
      <c r="G115" s="10"/>
    </row>
    <row r="116" spans="1:7">
      <c r="A116" s="10"/>
      <c r="B116" s="10"/>
      <c r="C116" s="10"/>
      <c r="D116" s="10"/>
      <c r="E116" s="10"/>
      <c r="F116" s="10"/>
      <c r="G116" s="10"/>
    </row>
    <row r="117" spans="1:7">
      <c r="A117" s="10"/>
      <c r="B117" s="10"/>
      <c r="C117" s="10"/>
      <c r="D117" s="10"/>
      <c r="E117" s="10"/>
      <c r="F117" s="10"/>
      <c r="G117" s="10"/>
    </row>
    <row r="118" spans="1:7">
      <c r="A118" s="10"/>
      <c r="B118" s="10"/>
      <c r="C118" s="10"/>
      <c r="D118" s="10"/>
      <c r="E118" s="10"/>
      <c r="F118" s="10"/>
      <c r="G118" s="10"/>
    </row>
    <row r="119" spans="1:7">
      <c r="A119" s="10"/>
      <c r="B119" s="10"/>
      <c r="C119" s="10"/>
      <c r="D119" s="10"/>
      <c r="E119" s="10"/>
      <c r="F119" s="10"/>
      <c r="G119" s="10"/>
    </row>
    <row r="120" spans="1:7">
      <c r="A120" s="10"/>
      <c r="B120" s="10"/>
      <c r="C120" s="10"/>
      <c r="D120" s="10"/>
      <c r="E120" s="10"/>
      <c r="F120" s="10"/>
      <c r="G120" s="10"/>
    </row>
    <row r="121" spans="1:7">
      <c r="A121" s="10"/>
      <c r="B121" s="10"/>
      <c r="C121" s="10"/>
      <c r="D121" s="10"/>
      <c r="E121" s="10"/>
      <c r="F121" s="10"/>
      <c r="G121" s="10"/>
    </row>
    <row r="122" spans="1:7">
      <c r="A122" s="10"/>
      <c r="B122" s="10"/>
      <c r="C122" s="10"/>
      <c r="D122" s="10"/>
      <c r="E122" s="10"/>
      <c r="F122" s="10"/>
      <c r="G122" s="10"/>
    </row>
    <row r="123" spans="1:7">
      <c r="A123" s="10"/>
      <c r="B123" s="10"/>
      <c r="C123" s="10"/>
      <c r="D123" s="10"/>
      <c r="E123" s="10"/>
      <c r="F123" s="10"/>
      <c r="G123" s="10"/>
    </row>
    <row r="124" spans="1:7">
      <c r="A124" s="10"/>
      <c r="B124" s="10"/>
      <c r="C124" s="10"/>
      <c r="D124" s="10"/>
      <c r="E124" s="10"/>
      <c r="F124" s="10"/>
      <c r="G124" s="10"/>
    </row>
    <row r="125" spans="1:7">
      <c r="A125" s="10"/>
      <c r="B125" s="10"/>
      <c r="C125" s="10"/>
      <c r="D125" s="10"/>
      <c r="E125" s="10"/>
      <c r="F125" s="10"/>
      <c r="G125" s="10"/>
    </row>
    <row r="126" spans="1:7">
      <c r="A126" s="10"/>
      <c r="B126" s="10"/>
      <c r="C126" s="10"/>
      <c r="D126" s="10"/>
      <c r="E126" s="10"/>
      <c r="F126" s="10"/>
      <c r="G126" s="10"/>
    </row>
    <row r="127" spans="1:7">
      <c r="A127" s="10"/>
      <c r="B127" s="10"/>
      <c r="C127" s="10"/>
      <c r="D127" s="10"/>
      <c r="E127" s="10"/>
      <c r="F127" s="10"/>
      <c r="G127" s="10"/>
    </row>
    <row r="128" spans="1:7">
      <c r="A128" s="10"/>
      <c r="B128" s="10"/>
      <c r="C128" s="10"/>
      <c r="D128" s="10"/>
      <c r="E128" s="10"/>
      <c r="F128" s="10"/>
      <c r="G128" s="10"/>
    </row>
    <row r="129" spans="1:7">
      <c r="A129" s="10"/>
      <c r="B129" s="10"/>
      <c r="C129" s="10"/>
      <c r="D129" s="10"/>
      <c r="E129" s="10"/>
      <c r="F129" s="10"/>
      <c r="G129" s="10"/>
    </row>
    <row r="130" spans="1:7">
      <c r="A130" s="10"/>
      <c r="B130" s="10"/>
      <c r="C130" s="10"/>
      <c r="D130" s="10"/>
      <c r="E130" s="10"/>
      <c r="F130" s="10"/>
      <c r="G130" s="10"/>
    </row>
    <row r="131" spans="1:7">
      <c r="A131" s="10"/>
      <c r="B131" s="10"/>
      <c r="C131" s="10"/>
      <c r="D131" s="10"/>
      <c r="E131" s="10"/>
      <c r="F131" s="10"/>
      <c r="G131" s="10"/>
    </row>
    <row r="132" spans="1:7">
      <c r="A132" s="10"/>
      <c r="B132" s="10"/>
      <c r="C132" s="10"/>
      <c r="D132" s="10"/>
      <c r="E132" s="10"/>
      <c r="F132" s="10"/>
      <c r="G132" s="10"/>
    </row>
    <row r="133" spans="1:7">
      <c r="A133" s="10"/>
      <c r="B133" s="10"/>
      <c r="C133" s="10"/>
      <c r="D133" s="10"/>
      <c r="E133" s="10"/>
      <c r="F133" s="10"/>
      <c r="G133" s="10"/>
    </row>
    <row r="134" spans="1:7">
      <c r="A134" s="10"/>
      <c r="B134" s="10"/>
      <c r="C134" s="10"/>
      <c r="D134" s="10"/>
      <c r="E134" s="10"/>
      <c r="F134" s="10"/>
      <c r="G134" s="10"/>
    </row>
    <row r="135" spans="1:7">
      <c r="A135" s="10"/>
      <c r="B135" s="10"/>
      <c r="C135" s="10"/>
      <c r="D135" s="10"/>
      <c r="E135" s="10"/>
      <c r="F135" s="10"/>
      <c r="G135" s="10"/>
    </row>
    <row r="136" spans="1:7">
      <c r="A136" s="10"/>
      <c r="B136" s="10"/>
      <c r="C136" s="10"/>
      <c r="D136" s="10"/>
      <c r="E136" s="10"/>
      <c r="F136" s="10"/>
      <c r="G136" s="10"/>
    </row>
    <row r="137" spans="1:7">
      <c r="A137" s="10"/>
      <c r="B137" s="10"/>
      <c r="C137" s="10"/>
      <c r="D137" s="10"/>
      <c r="E137" s="10"/>
      <c r="F137" s="10"/>
      <c r="G137" s="10"/>
    </row>
    <row r="138" spans="1:7">
      <c r="A138" s="10"/>
      <c r="B138" s="10"/>
      <c r="C138" s="10"/>
      <c r="D138" s="10"/>
      <c r="E138" s="10"/>
      <c r="F138" s="10"/>
      <c r="G138" s="10"/>
    </row>
    <row r="139" spans="1:7">
      <c r="A139" s="10"/>
      <c r="B139" s="10"/>
      <c r="C139" s="10"/>
      <c r="D139" s="10"/>
      <c r="E139" s="10"/>
      <c r="F139" s="10"/>
      <c r="G139" s="10"/>
    </row>
    <row r="140" spans="1:7">
      <c r="A140" s="10"/>
      <c r="B140" s="10"/>
      <c r="C140" s="10"/>
      <c r="D140" s="10"/>
      <c r="E140" s="10"/>
      <c r="F140" s="10"/>
      <c r="G140" s="10"/>
    </row>
    <row r="141" spans="1:7">
      <c r="A141" s="10"/>
      <c r="B141" s="10"/>
      <c r="C141" s="10"/>
      <c r="D141" s="10"/>
      <c r="E141" s="10"/>
      <c r="F141" s="10"/>
      <c r="G141" s="10"/>
    </row>
    <row r="142" spans="1:7">
      <c r="A142" s="10"/>
      <c r="B142" s="10"/>
      <c r="C142" s="10"/>
      <c r="D142" s="10"/>
      <c r="E142" s="10"/>
      <c r="F142" s="10"/>
      <c r="G142" s="10"/>
    </row>
    <row r="143" spans="1:7">
      <c r="A143" s="10"/>
      <c r="B143" s="10"/>
      <c r="C143" s="10"/>
      <c r="D143" s="10"/>
      <c r="E143" s="10"/>
      <c r="F143" s="10"/>
      <c r="G143" s="10"/>
    </row>
    <row r="144" spans="1:7">
      <c r="A144" s="10"/>
      <c r="B144" s="10"/>
      <c r="C144" s="10"/>
      <c r="D144" s="10"/>
      <c r="E144" s="10"/>
      <c r="F144" s="10"/>
      <c r="G144" s="10"/>
    </row>
    <row r="145" spans="1:7">
      <c r="A145" s="10"/>
      <c r="B145" s="10"/>
      <c r="C145" s="10"/>
      <c r="D145" s="10"/>
      <c r="E145" s="10"/>
      <c r="F145" s="10"/>
      <c r="G145" s="10"/>
    </row>
    <row r="146" spans="1:7">
      <c r="A146" s="10"/>
      <c r="B146" s="10"/>
      <c r="C146" s="10"/>
      <c r="D146" s="10"/>
      <c r="E146" s="10"/>
      <c r="F146" s="10"/>
      <c r="G146" s="10"/>
    </row>
    <row r="147" spans="1:7">
      <c r="A147" s="10"/>
      <c r="B147" s="10"/>
      <c r="C147" s="10"/>
      <c r="D147" s="10"/>
      <c r="E147" s="10"/>
      <c r="F147" s="10"/>
      <c r="G147" s="10"/>
    </row>
    <row r="148" spans="1:7">
      <c r="A148" s="10"/>
      <c r="B148" s="10"/>
      <c r="C148" s="10"/>
      <c r="D148" s="10"/>
      <c r="E148" s="10"/>
      <c r="F148" s="10"/>
      <c r="G148" s="10"/>
    </row>
    <row r="149" spans="1:7">
      <c r="A149" s="10"/>
      <c r="B149" s="10"/>
      <c r="C149" s="10"/>
      <c r="D149" s="10"/>
      <c r="E149" s="10"/>
      <c r="F149" s="10"/>
      <c r="G149" s="10"/>
    </row>
    <row r="150" spans="1:7">
      <c r="A150" s="10"/>
      <c r="B150" s="10"/>
      <c r="C150" s="10"/>
      <c r="D150" s="10"/>
      <c r="E150" s="10"/>
      <c r="F150" s="10"/>
      <c r="G150" s="10"/>
    </row>
    <row r="151" spans="1:7">
      <c r="A151" s="10"/>
      <c r="B151" s="10"/>
      <c r="C151" s="10"/>
      <c r="D151" s="10"/>
      <c r="E151" s="10"/>
      <c r="F151" s="10"/>
      <c r="G151" s="10"/>
    </row>
    <row r="152" spans="1:7">
      <c r="A152" s="10"/>
      <c r="B152" s="10"/>
      <c r="C152" s="10"/>
      <c r="D152" s="10"/>
      <c r="E152" s="10"/>
      <c r="F152" s="10"/>
      <c r="G152" s="10"/>
    </row>
    <row r="153" spans="1:7">
      <c r="A153" s="10"/>
      <c r="B153" s="10"/>
      <c r="C153" s="10"/>
      <c r="D153" s="10"/>
      <c r="E153" s="10"/>
      <c r="F153" s="10"/>
      <c r="G153" s="10"/>
    </row>
    <row r="154" spans="1:7">
      <c r="A154" s="10"/>
      <c r="B154" s="10"/>
      <c r="C154" s="10"/>
      <c r="D154" s="10"/>
      <c r="E154" s="10"/>
      <c r="F154" s="10"/>
      <c r="G154" s="10"/>
    </row>
    <row r="155" spans="1:7">
      <c r="A155" s="10"/>
      <c r="B155" s="10"/>
      <c r="C155" s="10"/>
      <c r="D155" s="10"/>
      <c r="E155" s="10"/>
      <c r="F155" s="10"/>
      <c r="G155" s="10"/>
    </row>
    <row r="156" spans="1:7">
      <c r="A156" s="10"/>
      <c r="B156" s="10"/>
      <c r="C156" s="10"/>
      <c r="D156" s="10"/>
      <c r="E156" s="10"/>
      <c r="F156" s="10"/>
      <c r="G156" s="10"/>
    </row>
    <row r="157" spans="1:7">
      <c r="A157" s="10"/>
      <c r="B157" s="10"/>
      <c r="C157" s="10"/>
      <c r="D157" s="10"/>
      <c r="E157" s="10"/>
      <c r="F157" s="10"/>
      <c r="G157" s="10"/>
    </row>
    <row r="158" spans="1:7">
      <c r="A158" s="10"/>
      <c r="B158" s="10"/>
      <c r="C158" s="10"/>
      <c r="D158" s="10"/>
      <c r="E158" s="10"/>
      <c r="F158" s="10"/>
      <c r="G158" s="10"/>
    </row>
    <row r="159" spans="1:7">
      <c r="A159" s="10"/>
      <c r="B159" s="10"/>
      <c r="C159" s="10"/>
      <c r="D159" s="10"/>
      <c r="E159" s="10"/>
      <c r="F159" s="10"/>
      <c r="G159" s="10"/>
    </row>
    <row r="160" spans="1:7">
      <c r="A160" s="10"/>
      <c r="B160" s="10"/>
      <c r="C160" s="10"/>
      <c r="D160" s="10"/>
      <c r="E160" s="10"/>
      <c r="F160" s="10"/>
      <c r="G160" s="10"/>
    </row>
    <row r="161" spans="1:7">
      <c r="A161" s="10"/>
      <c r="B161" s="10"/>
      <c r="C161" s="10"/>
      <c r="D161" s="10"/>
      <c r="E161" s="10"/>
      <c r="F161" s="10"/>
      <c r="G161" s="10"/>
    </row>
    <row r="162" spans="1:7">
      <c r="A162" s="10"/>
      <c r="B162" s="10"/>
      <c r="C162" s="10"/>
      <c r="D162" s="10"/>
      <c r="E162" s="10"/>
      <c r="F162" s="10"/>
      <c r="G162" s="10"/>
    </row>
    <row r="163" spans="1:7">
      <c r="A163" s="10"/>
      <c r="B163" s="10"/>
      <c r="C163" s="10"/>
      <c r="D163" s="10"/>
      <c r="E163" s="10"/>
      <c r="F163" s="10"/>
      <c r="G163" s="10"/>
    </row>
    <row r="164" spans="1:7">
      <c r="A164" s="10"/>
      <c r="B164" s="10"/>
      <c r="C164" s="10"/>
      <c r="D164" s="10"/>
      <c r="E164" s="10"/>
      <c r="F164" s="10"/>
      <c r="G164" s="10"/>
    </row>
    <row r="165" spans="1:7">
      <c r="A165" s="10"/>
      <c r="B165" s="10"/>
      <c r="C165" s="10"/>
      <c r="D165" s="10"/>
      <c r="E165" s="10"/>
      <c r="F165" s="10"/>
      <c r="G165" s="10"/>
    </row>
    <row r="166" spans="1:7">
      <c r="A166" s="10"/>
      <c r="B166" s="10"/>
      <c r="C166" s="10"/>
      <c r="D166" s="10"/>
      <c r="E166" s="10"/>
      <c r="F166" s="10"/>
      <c r="G166" s="10"/>
    </row>
    <row r="167" spans="1:7">
      <c r="A167" s="10"/>
      <c r="B167" s="10"/>
      <c r="C167" s="10"/>
      <c r="D167" s="10"/>
      <c r="E167" s="10"/>
      <c r="F167" s="10"/>
      <c r="G167" s="10"/>
    </row>
    <row r="168" spans="1:7">
      <c r="A168" s="10"/>
      <c r="B168" s="10"/>
      <c r="C168" s="10"/>
      <c r="D168" s="10"/>
      <c r="E168" s="10"/>
      <c r="F168" s="10"/>
      <c r="G168" s="10"/>
    </row>
    <row r="169" spans="1:7">
      <c r="A169" s="10"/>
      <c r="B169" s="10"/>
      <c r="C169" s="10"/>
      <c r="D169" s="10"/>
      <c r="E169" s="10"/>
      <c r="F169" s="10"/>
      <c r="G169" s="10"/>
    </row>
    <row r="170" spans="1:7">
      <c r="A170" s="10"/>
      <c r="B170" s="10"/>
      <c r="C170" s="10"/>
      <c r="D170" s="10"/>
      <c r="E170" s="10"/>
      <c r="F170" s="10"/>
      <c r="G170" s="10"/>
    </row>
    <row r="171" spans="1:7">
      <c r="A171" s="10"/>
      <c r="B171" s="10"/>
      <c r="C171" s="10"/>
      <c r="D171" s="10"/>
      <c r="E171" s="10"/>
      <c r="F171" s="10"/>
      <c r="G171" s="10"/>
    </row>
    <row r="172" spans="1:7">
      <c r="A172" s="10"/>
      <c r="B172" s="10"/>
      <c r="C172" s="10"/>
      <c r="D172" s="10"/>
      <c r="E172" s="10"/>
      <c r="F172" s="10"/>
      <c r="G172" s="10"/>
    </row>
    <row r="173" spans="1:7">
      <c r="A173" s="10"/>
      <c r="B173" s="10"/>
      <c r="C173" s="10"/>
      <c r="D173" s="10"/>
      <c r="E173" s="10"/>
      <c r="F173" s="10"/>
      <c r="G173" s="10"/>
    </row>
    <row r="174" spans="1:7">
      <c r="A174" s="10"/>
      <c r="B174" s="10"/>
      <c r="C174" s="10"/>
      <c r="D174" s="10"/>
      <c r="E174" s="10"/>
      <c r="F174" s="10"/>
      <c r="G174" s="10"/>
    </row>
    <row r="175" spans="1:7">
      <c r="A175" s="10"/>
      <c r="B175" s="10"/>
      <c r="C175" s="10"/>
      <c r="D175" s="10"/>
      <c r="E175" s="10"/>
      <c r="F175" s="10"/>
      <c r="G175" s="10"/>
    </row>
    <row r="176" spans="1:7">
      <c r="A176" s="10"/>
      <c r="B176" s="10"/>
      <c r="C176" s="10"/>
      <c r="D176" s="10"/>
      <c r="E176" s="10"/>
      <c r="F176" s="10"/>
      <c r="G176" s="10"/>
    </row>
    <row r="177" spans="1:7">
      <c r="A177" s="10"/>
      <c r="B177" s="10"/>
      <c r="C177" s="10"/>
      <c r="D177" s="10"/>
      <c r="E177" s="10"/>
      <c r="F177" s="10"/>
      <c r="G177" s="10"/>
    </row>
    <row r="178" spans="1:7">
      <c r="A178" s="10"/>
      <c r="B178" s="10"/>
      <c r="C178" s="10"/>
      <c r="D178" s="10"/>
      <c r="E178" s="10"/>
      <c r="F178" s="10"/>
      <c r="G178" s="10"/>
    </row>
    <row r="179" spans="1:7">
      <c r="A179" s="10"/>
      <c r="B179" s="10"/>
      <c r="C179" s="10"/>
      <c r="D179" s="10"/>
      <c r="E179" s="10"/>
      <c r="F179" s="10"/>
      <c r="G179" s="10"/>
    </row>
    <row r="180" spans="1:7">
      <c r="A180" s="10"/>
      <c r="B180" s="10"/>
      <c r="C180" s="10"/>
      <c r="D180" s="10"/>
      <c r="E180" s="10"/>
      <c r="F180" s="10"/>
      <c r="G180" s="10"/>
    </row>
    <row r="181" spans="1:7">
      <c r="A181" s="10"/>
      <c r="B181" s="10"/>
      <c r="C181" s="10"/>
      <c r="D181" s="10"/>
      <c r="E181" s="10"/>
      <c r="F181" s="10"/>
      <c r="G181" s="10"/>
    </row>
    <row r="182" spans="1:7">
      <c r="A182" s="10"/>
      <c r="B182" s="10"/>
      <c r="C182" s="10"/>
      <c r="D182" s="10"/>
      <c r="E182" s="10"/>
      <c r="F182" s="10"/>
      <c r="G182" s="10"/>
    </row>
    <row r="183" spans="1:7">
      <c r="A183" s="10"/>
      <c r="B183" s="10"/>
      <c r="C183" s="10"/>
      <c r="D183" s="10"/>
      <c r="E183" s="10"/>
      <c r="F183" s="10"/>
      <c r="G183" s="10"/>
    </row>
    <row r="184" spans="1:7">
      <c r="A184" s="10"/>
      <c r="B184" s="10"/>
      <c r="C184" s="10"/>
      <c r="D184" s="10"/>
      <c r="E184" s="10"/>
      <c r="F184" s="10"/>
      <c r="G184" s="10"/>
    </row>
    <row r="185" spans="1:7">
      <c r="A185" s="10"/>
      <c r="B185" s="10"/>
      <c r="C185" s="10"/>
      <c r="D185" s="10"/>
      <c r="E185" s="10"/>
      <c r="F185" s="10"/>
      <c r="G185" s="10"/>
    </row>
    <row r="186" spans="1:7">
      <c r="A186" s="10"/>
      <c r="B186" s="10"/>
      <c r="C186" s="10"/>
      <c r="D186" s="10"/>
      <c r="E186" s="10"/>
      <c r="F186" s="10"/>
      <c r="G186" s="10"/>
    </row>
    <row r="187" spans="1:7">
      <c r="A187" s="10"/>
      <c r="B187" s="10"/>
      <c r="C187" s="10"/>
      <c r="D187" s="10"/>
      <c r="E187" s="10"/>
      <c r="F187" s="10"/>
      <c r="G187" s="10"/>
    </row>
    <row r="188" spans="1:7">
      <c r="A188" s="10"/>
      <c r="B188" s="10"/>
      <c r="C188" s="10"/>
      <c r="D188" s="10"/>
      <c r="E188" s="10"/>
      <c r="F188" s="10"/>
      <c r="G188" s="10"/>
    </row>
    <row r="189" spans="1:7">
      <c r="A189" s="10"/>
      <c r="B189" s="10"/>
      <c r="C189" s="10"/>
      <c r="D189" s="10"/>
      <c r="E189" s="10"/>
      <c r="F189" s="10"/>
      <c r="G189" s="10"/>
    </row>
    <row r="190" spans="1:7">
      <c r="A190" s="10"/>
      <c r="B190" s="10"/>
      <c r="C190" s="10"/>
      <c r="D190" s="10"/>
      <c r="E190" s="10"/>
      <c r="F190" s="10"/>
      <c r="G190" s="10"/>
    </row>
    <row r="191" spans="1:7">
      <c r="A191" s="10"/>
      <c r="B191" s="10"/>
      <c r="C191" s="10"/>
      <c r="D191" s="10"/>
      <c r="E191" s="10"/>
      <c r="F191" s="10"/>
      <c r="G191" s="10"/>
    </row>
    <row r="192" spans="1:7">
      <c r="A192" s="10"/>
      <c r="B192" s="10"/>
      <c r="C192" s="10"/>
      <c r="D192" s="10"/>
      <c r="E192" s="10"/>
      <c r="F192" s="10"/>
      <c r="G192" s="10"/>
    </row>
    <row r="193" spans="1:7">
      <c r="A193" s="10"/>
      <c r="B193" s="10"/>
      <c r="C193" s="10"/>
      <c r="D193" s="10"/>
      <c r="E193" s="10"/>
      <c r="F193" s="10"/>
      <c r="G193" s="10"/>
    </row>
    <row r="194" spans="1:7">
      <c r="A194" s="10"/>
      <c r="B194" s="10"/>
      <c r="C194" s="10"/>
      <c r="D194" s="10"/>
      <c r="E194" s="10"/>
      <c r="F194" s="10"/>
      <c r="G194" s="10"/>
    </row>
    <row r="195" spans="1:7">
      <c r="A195" s="10"/>
      <c r="B195" s="10"/>
      <c r="C195" s="10"/>
      <c r="D195" s="10"/>
      <c r="E195" s="10"/>
      <c r="F195" s="10"/>
      <c r="G195" s="10"/>
    </row>
    <row r="196" spans="1:7">
      <c r="A196" s="10"/>
      <c r="B196" s="10"/>
      <c r="C196" s="10"/>
      <c r="D196" s="10"/>
      <c r="E196" s="10"/>
      <c r="F196" s="10"/>
      <c r="G196" s="10"/>
    </row>
    <row r="197" spans="1:7">
      <c r="A197" s="10"/>
      <c r="B197" s="10"/>
      <c r="C197" s="10"/>
      <c r="D197" s="10"/>
      <c r="E197" s="10"/>
      <c r="F197" s="10"/>
      <c r="G197" s="10"/>
    </row>
    <row r="198" spans="1:7">
      <c r="A198" s="10"/>
      <c r="B198" s="10"/>
      <c r="C198" s="10"/>
      <c r="D198" s="10"/>
      <c r="E198" s="10"/>
      <c r="F198" s="10"/>
      <c r="G198" s="10"/>
    </row>
    <row r="199" spans="1:7">
      <c r="A199" s="10"/>
      <c r="B199" s="10"/>
      <c r="C199" s="10"/>
      <c r="D199" s="10"/>
      <c r="E199" s="10"/>
      <c r="F199" s="10"/>
      <c r="G199" s="10"/>
    </row>
    <row r="200" spans="1:7">
      <c r="A200" s="10"/>
      <c r="B200" s="10"/>
      <c r="C200" s="10"/>
      <c r="D200" s="10"/>
      <c r="E200" s="10"/>
      <c r="F200" s="10"/>
      <c r="G200" s="10"/>
    </row>
    <row r="201" spans="1:7">
      <c r="A201" s="10"/>
      <c r="B201" s="10"/>
      <c r="C201" s="10"/>
      <c r="D201" s="10"/>
      <c r="E201" s="10"/>
      <c r="F201" s="10"/>
      <c r="G201" s="10"/>
    </row>
    <row r="202" spans="1:7">
      <c r="A202" s="10"/>
      <c r="B202" s="10"/>
      <c r="C202" s="10"/>
      <c r="D202" s="10"/>
      <c r="E202" s="10"/>
      <c r="F202" s="10"/>
      <c r="G202" s="10"/>
    </row>
    <row r="203" spans="1:7">
      <c r="A203" s="10"/>
      <c r="B203" s="10"/>
      <c r="C203" s="10"/>
      <c r="D203" s="10"/>
      <c r="E203" s="10"/>
      <c r="F203" s="10"/>
      <c r="G203" s="10"/>
    </row>
  </sheetData>
  <mergeCells count="2">
    <mergeCell ref="A2:G2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03"/>
  <sheetViews>
    <sheetView workbookViewId="0">
      <selection sqref="A1:J1"/>
    </sheetView>
  </sheetViews>
  <sheetFormatPr defaultRowHeight="14.5"/>
  <cols>
    <col min="1" max="1" width="28" customWidth="1"/>
    <col min="2" max="2" width="18" customWidth="1"/>
    <col min="3" max="3" width="22" customWidth="1"/>
    <col min="4" max="5" width="14" customWidth="1"/>
    <col min="6" max="6" width="28" customWidth="1"/>
    <col min="7" max="7" width="20" customWidth="1"/>
    <col min="8" max="8" width="16" customWidth="1"/>
    <col min="9" max="9" width="20" customWidth="1"/>
    <col min="10" max="10" width="35" customWidth="1"/>
  </cols>
  <sheetData>
    <row r="1" spans="1:10" ht="24" customHeight="1">
      <c r="A1" s="26" t="s">
        <v>143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" customHeight="1">
      <c r="A2" s="24" t="s">
        <v>144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32.15" customHeight="1">
      <c r="A3" s="6" t="s">
        <v>14</v>
      </c>
      <c r="B3" s="6" t="s">
        <v>22</v>
      </c>
      <c r="C3" s="6" t="s">
        <v>102</v>
      </c>
      <c r="D3" s="6" t="s">
        <v>145</v>
      </c>
      <c r="E3" s="6" t="s">
        <v>29</v>
      </c>
      <c r="F3" s="6" t="s">
        <v>146</v>
      </c>
      <c r="G3" s="6" t="s">
        <v>147</v>
      </c>
      <c r="H3" s="6" t="s">
        <v>148</v>
      </c>
      <c r="I3" s="6" t="s">
        <v>149</v>
      </c>
      <c r="J3" s="6" t="s">
        <v>116</v>
      </c>
    </row>
    <row r="4" spans="1:10">
      <c r="A4" s="10"/>
      <c r="B4" s="3" t="str">
        <f>IF($A4="","",INDEX('Contract Summary'!$B$4:$B$203,MATCH($A4,'Contract Summary'!$A$4:$A$203,0)))</f>
        <v/>
      </c>
      <c r="C4" s="3" t="str">
        <f>IF($A4="","",INDEX('Contract Summary'!$C$4:$C$203,MATCH($A4,'Contract Summary'!$A$4:$A$203,0)))</f>
        <v/>
      </c>
      <c r="D4" s="9" t="str">
        <f>IF($A4="","",INDEX('Contract Summary'!$E$4:$E$203,MATCH($A4,'Contract Summary'!$A$4:$A$203,0)))</f>
        <v/>
      </c>
      <c r="E4" s="9" t="str">
        <f>IF($A4="","",INDEX('Contract Summary'!$I$4:$I$203,MATCH($A4,'Contract Summary'!$A$4:$A$203,0)))</f>
        <v/>
      </c>
      <c r="F4" s="10"/>
      <c r="G4" s="10"/>
      <c r="H4" s="10"/>
      <c r="I4" s="10"/>
      <c r="J4" s="10"/>
    </row>
    <row r="5" spans="1:10">
      <c r="A5" s="10"/>
      <c r="B5" s="3" t="str">
        <f>IF($A5="","",INDEX('Contract Summary'!$B$4:$B$203,MATCH($A5,'Contract Summary'!$A$4:$A$203,0)))</f>
        <v/>
      </c>
      <c r="C5" s="3" t="str">
        <f>IF($A5="","",INDEX('Contract Summary'!$C$4:$C$203,MATCH($A5,'Contract Summary'!$A$4:$A$203,0)))</f>
        <v/>
      </c>
      <c r="D5" s="9" t="str">
        <f>IF($A5="","",INDEX('Contract Summary'!$E$4:$E$203,MATCH($A5,'Contract Summary'!$A$4:$A$203,0)))</f>
        <v/>
      </c>
      <c r="E5" s="9" t="str">
        <f>IF($A5="","",INDEX('Contract Summary'!$I$4:$I$203,MATCH($A5,'Contract Summary'!$A$4:$A$203,0)))</f>
        <v/>
      </c>
      <c r="F5" s="10"/>
      <c r="G5" s="10"/>
      <c r="H5" s="10"/>
      <c r="I5" s="10"/>
      <c r="J5" s="10"/>
    </row>
    <row r="6" spans="1:10">
      <c r="A6" s="10"/>
      <c r="B6" s="3" t="str">
        <f>IF($A6="","",INDEX('Contract Summary'!$B$4:$B$203,MATCH($A6,'Contract Summary'!$A$4:$A$203,0)))</f>
        <v/>
      </c>
      <c r="C6" s="3" t="str">
        <f>IF($A6="","",INDEX('Contract Summary'!$C$4:$C$203,MATCH($A6,'Contract Summary'!$A$4:$A$203,0)))</f>
        <v/>
      </c>
      <c r="D6" s="9" t="str">
        <f>IF($A6="","",INDEX('Contract Summary'!$E$4:$E$203,MATCH($A6,'Contract Summary'!$A$4:$A$203,0)))</f>
        <v/>
      </c>
      <c r="E6" s="9" t="str">
        <f>IF($A6="","",INDEX('Contract Summary'!$I$4:$I$203,MATCH($A6,'Contract Summary'!$A$4:$A$203,0)))</f>
        <v/>
      </c>
      <c r="F6" s="10"/>
      <c r="G6" s="10"/>
      <c r="H6" s="10"/>
      <c r="I6" s="10"/>
      <c r="J6" s="10"/>
    </row>
    <row r="7" spans="1:10">
      <c r="A7" s="10"/>
      <c r="B7" s="3" t="str">
        <f>IF($A7="","",INDEX('Contract Summary'!$B$4:$B$203,MATCH($A7,'Contract Summary'!$A$4:$A$203,0)))</f>
        <v/>
      </c>
      <c r="C7" s="3" t="str">
        <f>IF($A7="","",INDEX('Contract Summary'!$C$4:$C$203,MATCH($A7,'Contract Summary'!$A$4:$A$203,0)))</f>
        <v/>
      </c>
      <c r="D7" s="9" t="str">
        <f>IF($A7="","",INDEX('Contract Summary'!$E$4:$E$203,MATCH($A7,'Contract Summary'!$A$4:$A$203,0)))</f>
        <v/>
      </c>
      <c r="E7" s="9" t="str">
        <f>IF($A7="","",INDEX('Contract Summary'!$I$4:$I$203,MATCH($A7,'Contract Summary'!$A$4:$A$203,0)))</f>
        <v/>
      </c>
      <c r="F7" s="10"/>
      <c r="G7" s="10"/>
      <c r="H7" s="10"/>
      <c r="I7" s="10"/>
      <c r="J7" s="10"/>
    </row>
    <row r="8" spans="1:10">
      <c r="A8" s="10"/>
      <c r="B8" s="3" t="str">
        <f>IF($A8="","",INDEX('Contract Summary'!$B$4:$B$203,MATCH($A8,'Contract Summary'!$A$4:$A$203,0)))</f>
        <v/>
      </c>
      <c r="C8" s="3" t="str">
        <f>IF($A8="","",INDEX('Contract Summary'!$C$4:$C$203,MATCH($A8,'Contract Summary'!$A$4:$A$203,0)))</f>
        <v/>
      </c>
      <c r="D8" s="9" t="str">
        <f>IF($A8="","",INDEX('Contract Summary'!$E$4:$E$203,MATCH($A8,'Contract Summary'!$A$4:$A$203,0)))</f>
        <v/>
      </c>
      <c r="E8" s="9" t="str">
        <f>IF($A8="","",INDEX('Contract Summary'!$I$4:$I$203,MATCH($A8,'Contract Summary'!$A$4:$A$203,0)))</f>
        <v/>
      </c>
      <c r="F8" s="10"/>
      <c r="G8" s="10"/>
      <c r="H8" s="10"/>
      <c r="I8" s="10"/>
      <c r="J8" s="10"/>
    </row>
    <row r="9" spans="1:10">
      <c r="A9" s="10"/>
      <c r="B9" s="3" t="str">
        <f>IF($A9="","",INDEX('Contract Summary'!$B$4:$B$203,MATCH($A9,'Contract Summary'!$A$4:$A$203,0)))</f>
        <v/>
      </c>
      <c r="C9" s="3" t="str">
        <f>IF($A9="","",INDEX('Contract Summary'!$C$4:$C$203,MATCH($A9,'Contract Summary'!$A$4:$A$203,0)))</f>
        <v/>
      </c>
      <c r="D9" s="9" t="str">
        <f>IF($A9="","",INDEX('Contract Summary'!$E$4:$E$203,MATCH($A9,'Contract Summary'!$A$4:$A$203,0)))</f>
        <v/>
      </c>
      <c r="E9" s="9" t="str">
        <f>IF($A9="","",INDEX('Contract Summary'!$I$4:$I$203,MATCH($A9,'Contract Summary'!$A$4:$A$203,0)))</f>
        <v/>
      </c>
      <c r="F9" s="10"/>
      <c r="G9" s="10"/>
      <c r="H9" s="10"/>
      <c r="I9" s="10"/>
      <c r="J9" s="10"/>
    </row>
    <row r="10" spans="1:10">
      <c r="A10" s="10"/>
      <c r="B10" s="3" t="str">
        <f>IF($A10="","",INDEX('Contract Summary'!$B$4:$B$203,MATCH($A10,'Contract Summary'!$A$4:$A$203,0)))</f>
        <v/>
      </c>
      <c r="C10" s="3" t="str">
        <f>IF($A10="","",INDEX('Contract Summary'!$C$4:$C$203,MATCH($A10,'Contract Summary'!$A$4:$A$203,0)))</f>
        <v/>
      </c>
      <c r="D10" s="9" t="str">
        <f>IF($A10="","",INDEX('Contract Summary'!$E$4:$E$203,MATCH($A10,'Contract Summary'!$A$4:$A$203,0)))</f>
        <v/>
      </c>
      <c r="E10" s="9" t="str">
        <f>IF($A10="","",INDEX('Contract Summary'!$I$4:$I$203,MATCH($A10,'Contract Summary'!$A$4:$A$203,0)))</f>
        <v/>
      </c>
      <c r="F10" s="10"/>
      <c r="G10" s="10"/>
      <c r="H10" s="10"/>
      <c r="I10" s="10"/>
      <c r="J10" s="10"/>
    </row>
    <row r="11" spans="1:10">
      <c r="A11" s="10"/>
      <c r="B11" s="3" t="str">
        <f>IF($A11="","",INDEX('Contract Summary'!$B$4:$B$203,MATCH($A11,'Contract Summary'!$A$4:$A$203,0)))</f>
        <v/>
      </c>
      <c r="C11" s="3" t="str">
        <f>IF($A11="","",INDEX('Contract Summary'!$C$4:$C$203,MATCH($A11,'Contract Summary'!$A$4:$A$203,0)))</f>
        <v/>
      </c>
      <c r="D11" s="9" t="str">
        <f>IF($A11="","",INDEX('Contract Summary'!$E$4:$E$203,MATCH($A11,'Contract Summary'!$A$4:$A$203,0)))</f>
        <v/>
      </c>
      <c r="E11" s="9" t="str">
        <f>IF($A11="","",INDEX('Contract Summary'!$I$4:$I$203,MATCH($A11,'Contract Summary'!$A$4:$A$203,0)))</f>
        <v/>
      </c>
      <c r="F11" s="10"/>
      <c r="G11" s="10"/>
      <c r="H11" s="10"/>
      <c r="I11" s="10"/>
      <c r="J11" s="10"/>
    </row>
    <row r="12" spans="1:10">
      <c r="A12" s="10"/>
      <c r="B12" s="3" t="str">
        <f>IF($A12="","",INDEX('Contract Summary'!$B$4:$B$203,MATCH($A12,'Contract Summary'!$A$4:$A$203,0)))</f>
        <v/>
      </c>
      <c r="C12" s="3" t="str">
        <f>IF($A12="","",INDEX('Contract Summary'!$C$4:$C$203,MATCH($A12,'Contract Summary'!$A$4:$A$203,0)))</f>
        <v/>
      </c>
      <c r="D12" s="9" t="str">
        <f>IF($A12="","",INDEX('Contract Summary'!$E$4:$E$203,MATCH($A12,'Contract Summary'!$A$4:$A$203,0)))</f>
        <v/>
      </c>
      <c r="E12" s="9" t="str">
        <f>IF($A12="","",INDEX('Contract Summary'!$I$4:$I$203,MATCH($A12,'Contract Summary'!$A$4:$A$203,0)))</f>
        <v/>
      </c>
      <c r="F12" s="10"/>
      <c r="G12" s="10"/>
      <c r="H12" s="10"/>
      <c r="I12" s="10"/>
      <c r="J12" s="10"/>
    </row>
    <row r="13" spans="1:10">
      <c r="A13" s="10"/>
      <c r="B13" s="3" t="str">
        <f>IF($A13="","",INDEX('Contract Summary'!$B$4:$B$203,MATCH($A13,'Contract Summary'!$A$4:$A$203,0)))</f>
        <v/>
      </c>
      <c r="C13" s="3" t="str">
        <f>IF($A13="","",INDEX('Contract Summary'!$C$4:$C$203,MATCH($A13,'Contract Summary'!$A$4:$A$203,0)))</f>
        <v/>
      </c>
      <c r="D13" s="9" t="str">
        <f>IF($A13="","",INDEX('Contract Summary'!$E$4:$E$203,MATCH($A13,'Contract Summary'!$A$4:$A$203,0)))</f>
        <v/>
      </c>
      <c r="E13" s="9" t="str">
        <f>IF($A13="","",INDEX('Contract Summary'!$I$4:$I$203,MATCH($A13,'Contract Summary'!$A$4:$A$203,0)))</f>
        <v/>
      </c>
      <c r="F13" s="10"/>
      <c r="G13" s="10"/>
      <c r="H13" s="10"/>
      <c r="I13" s="10"/>
      <c r="J13" s="10"/>
    </row>
    <row r="14" spans="1:10">
      <c r="A14" s="10"/>
      <c r="B14" s="3" t="str">
        <f>IF($A14="","",INDEX('Contract Summary'!$B$4:$B$203,MATCH($A14,'Contract Summary'!$A$4:$A$203,0)))</f>
        <v/>
      </c>
      <c r="C14" s="3" t="str">
        <f>IF($A14="","",INDEX('Contract Summary'!$C$4:$C$203,MATCH($A14,'Contract Summary'!$A$4:$A$203,0)))</f>
        <v/>
      </c>
      <c r="D14" s="9" t="str">
        <f>IF($A14="","",INDEX('Contract Summary'!$E$4:$E$203,MATCH($A14,'Contract Summary'!$A$4:$A$203,0)))</f>
        <v/>
      </c>
      <c r="E14" s="9" t="str">
        <f>IF($A14="","",INDEX('Contract Summary'!$I$4:$I$203,MATCH($A14,'Contract Summary'!$A$4:$A$203,0)))</f>
        <v/>
      </c>
      <c r="F14" s="10"/>
      <c r="G14" s="10"/>
      <c r="H14" s="10"/>
      <c r="I14" s="10"/>
      <c r="J14" s="10"/>
    </row>
    <row r="15" spans="1:10">
      <c r="A15" s="10"/>
      <c r="B15" s="3" t="str">
        <f>IF($A15="","",INDEX('Contract Summary'!$B$4:$B$203,MATCH($A15,'Contract Summary'!$A$4:$A$203,0)))</f>
        <v/>
      </c>
      <c r="C15" s="3" t="str">
        <f>IF($A15="","",INDEX('Contract Summary'!$C$4:$C$203,MATCH($A15,'Contract Summary'!$A$4:$A$203,0)))</f>
        <v/>
      </c>
      <c r="D15" s="9" t="str">
        <f>IF($A15="","",INDEX('Contract Summary'!$E$4:$E$203,MATCH($A15,'Contract Summary'!$A$4:$A$203,0)))</f>
        <v/>
      </c>
      <c r="E15" s="9" t="str">
        <f>IF($A15="","",INDEX('Contract Summary'!$I$4:$I$203,MATCH($A15,'Contract Summary'!$A$4:$A$203,0)))</f>
        <v/>
      </c>
      <c r="F15" s="10"/>
      <c r="G15" s="10"/>
      <c r="H15" s="10"/>
      <c r="I15" s="10"/>
      <c r="J15" s="10"/>
    </row>
    <row r="16" spans="1:10">
      <c r="A16" s="10"/>
      <c r="B16" s="3" t="str">
        <f>IF($A16="","",INDEX('Contract Summary'!$B$4:$B$203,MATCH($A16,'Contract Summary'!$A$4:$A$203,0)))</f>
        <v/>
      </c>
      <c r="C16" s="3" t="str">
        <f>IF($A16="","",INDEX('Contract Summary'!$C$4:$C$203,MATCH($A16,'Contract Summary'!$A$4:$A$203,0)))</f>
        <v/>
      </c>
      <c r="D16" s="9" t="str">
        <f>IF($A16="","",INDEX('Contract Summary'!$E$4:$E$203,MATCH($A16,'Contract Summary'!$A$4:$A$203,0)))</f>
        <v/>
      </c>
      <c r="E16" s="9" t="str">
        <f>IF($A16="","",INDEX('Contract Summary'!$I$4:$I$203,MATCH($A16,'Contract Summary'!$A$4:$A$203,0)))</f>
        <v/>
      </c>
      <c r="F16" s="10"/>
      <c r="G16" s="10"/>
      <c r="H16" s="10"/>
      <c r="I16" s="10"/>
      <c r="J16" s="10"/>
    </row>
    <row r="17" spans="1:10">
      <c r="A17" s="10"/>
      <c r="B17" s="3" t="str">
        <f>IF($A17="","",INDEX('Contract Summary'!$B$4:$B$203,MATCH($A17,'Contract Summary'!$A$4:$A$203,0)))</f>
        <v/>
      </c>
      <c r="C17" s="3" t="str">
        <f>IF($A17="","",INDEX('Contract Summary'!$C$4:$C$203,MATCH($A17,'Contract Summary'!$A$4:$A$203,0)))</f>
        <v/>
      </c>
      <c r="D17" s="9" t="str">
        <f>IF($A17="","",INDEX('Contract Summary'!$E$4:$E$203,MATCH($A17,'Contract Summary'!$A$4:$A$203,0)))</f>
        <v/>
      </c>
      <c r="E17" s="9" t="str">
        <f>IF($A17="","",INDEX('Contract Summary'!$I$4:$I$203,MATCH($A17,'Contract Summary'!$A$4:$A$203,0)))</f>
        <v/>
      </c>
      <c r="F17" s="10"/>
      <c r="G17" s="10"/>
      <c r="H17" s="10"/>
      <c r="I17" s="10"/>
      <c r="J17" s="10"/>
    </row>
    <row r="18" spans="1:10">
      <c r="A18" s="10"/>
      <c r="B18" s="3" t="str">
        <f>IF($A18="","",INDEX('Contract Summary'!$B$4:$B$203,MATCH($A18,'Contract Summary'!$A$4:$A$203,0)))</f>
        <v/>
      </c>
      <c r="C18" s="3" t="str">
        <f>IF($A18="","",INDEX('Contract Summary'!$C$4:$C$203,MATCH($A18,'Contract Summary'!$A$4:$A$203,0)))</f>
        <v/>
      </c>
      <c r="D18" s="9" t="str">
        <f>IF($A18="","",INDEX('Contract Summary'!$E$4:$E$203,MATCH($A18,'Contract Summary'!$A$4:$A$203,0)))</f>
        <v/>
      </c>
      <c r="E18" s="9" t="str">
        <f>IF($A18="","",INDEX('Contract Summary'!$I$4:$I$203,MATCH($A18,'Contract Summary'!$A$4:$A$203,0)))</f>
        <v/>
      </c>
      <c r="F18" s="10"/>
      <c r="G18" s="10"/>
      <c r="H18" s="10"/>
      <c r="I18" s="10"/>
      <c r="J18" s="10"/>
    </row>
    <row r="19" spans="1:10">
      <c r="A19" s="10"/>
      <c r="B19" s="3" t="str">
        <f>IF($A19="","",INDEX('Contract Summary'!$B$4:$B$203,MATCH($A19,'Contract Summary'!$A$4:$A$203,0)))</f>
        <v/>
      </c>
      <c r="C19" s="3" t="str">
        <f>IF($A19="","",INDEX('Contract Summary'!$C$4:$C$203,MATCH($A19,'Contract Summary'!$A$4:$A$203,0)))</f>
        <v/>
      </c>
      <c r="D19" s="9" t="str">
        <f>IF($A19="","",INDEX('Contract Summary'!$E$4:$E$203,MATCH($A19,'Contract Summary'!$A$4:$A$203,0)))</f>
        <v/>
      </c>
      <c r="E19" s="9" t="str">
        <f>IF($A19="","",INDEX('Contract Summary'!$I$4:$I$203,MATCH($A19,'Contract Summary'!$A$4:$A$203,0)))</f>
        <v/>
      </c>
      <c r="F19" s="10"/>
      <c r="G19" s="10"/>
      <c r="H19" s="10"/>
      <c r="I19" s="10"/>
      <c r="J19" s="10"/>
    </row>
    <row r="20" spans="1:10">
      <c r="A20" s="10"/>
      <c r="B20" s="3" t="str">
        <f>IF($A20="","",INDEX('Contract Summary'!$B$4:$B$203,MATCH($A20,'Contract Summary'!$A$4:$A$203,0)))</f>
        <v/>
      </c>
      <c r="C20" s="3" t="str">
        <f>IF($A20="","",INDEX('Contract Summary'!$C$4:$C$203,MATCH($A20,'Contract Summary'!$A$4:$A$203,0)))</f>
        <v/>
      </c>
      <c r="D20" s="9" t="str">
        <f>IF($A20="","",INDEX('Contract Summary'!$E$4:$E$203,MATCH($A20,'Contract Summary'!$A$4:$A$203,0)))</f>
        <v/>
      </c>
      <c r="E20" s="9" t="str">
        <f>IF($A20="","",INDEX('Contract Summary'!$I$4:$I$203,MATCH($A20,'Contract Summary'!$A$4:$A$203,0)))</f>
        <v/>
      </c>
      <c r="F20" s="10"/>
      <c r="G20" s="10"/>
      <c r="H20" s="10"/>
      <c r="I20" s="10"/>
      <c r="J20" s="10"/>
    </row>
    <row r="21" spans="1:10">
      <c r="A21" s="10"/>
      <c r="B21" s="3" t="str">
        <f>IF($A21="","",INDEX('Contract Summary'!$B$4:$B$203,MATCH($A21,'Contract Summary'!$A$4:$A$203,0)))</f>
        <v/>
      </c>
      <c r="C21" s="3" t="str">
        <f>IF($A21="","",INDEX('Contract Summary'!$C$4:$C$203,MATCH($A21,'Contract Summary'!$A$4:$A$203,0)))</f>
        <v/>
      </c>
      <c r="D21" s="9" t="str">
        <f>IF($A21="","",INDEX('Contract Summary'!$E$4:$E$203,MATCH($A21,'Contract Summary'!$A$4:$A$203,0)))</f>
        <v/>
      </c>
      <c r="E21" s="9" t="str">
        <f>IF($A21="","",INDEX('Contract Summary'!$I$4:$I$203,MATCH($A21,'Contract Summary'!$A$4:$A$203,0)))</f>
        <v/>
      </c>
      <c r="F21" s="10"/>
      <c r="G21" s="10"/>
      <c r="H21" s="10"/>
      <c r="I21" s="10"/>
      <c r="J21" s="10"/>
    </row>
    <row r="22" spans="1:10">
      <c r="A22" s="10"/>
      <c r="B22" s="3" t="str">
        <f>IF($A22="","",INDEX('Contract Summary'!$B$4:$B$203,MATCH($A22,'Contract Summary'!$A$4:$A$203,0)))</f>
        <v/>
      </c>
      <c r="C22" s="3" t="str">
        <f>IF($A22="","",INDEX('Contract Summary'!$C$4:$C$203,MATCH($A22,'Contract Summary'!$A$4:$A$203,0)))</f>
        <v/>
      </c>
      <c r="D22" s="9" t="str">
        <f>IF($A22="","",INDEX('Contract Summary'!$E$4:$E$203,MATCH($A22,'Contract Summary'!$A$4:$A$203,0)))</f>
        <v/>
      </c>
      <c r="E22" s="9" t="str">
        <f>IF($A22="","",INDEX('Contract Summary'!$I$4:$I$203,MATCH($A22,'Contract Summary'!$A$4:$A$203,0)))</f>
        <v/>
      </c>
      <c r="F22" s="10"/>
      <c r="G22" s="10"/>
      <c r="H22" s="10"/>
      <c r="I22" s="10"/>
      <c r="J22" s="10"/>
    </row>
    <row r="23" spans="1:10">
      <c r="A23" s="10"/>
      <c r="B23" s="3" t="str">
        <f>IF($A23="","",INDEX('Contract Summary'!$B$4:$B$203,MATCH($A23,'Contract Summary'!$A$4:$A$203,0)))</f>
        <v/>
      </c>
      <c r="C23" s="3" t="str">
        <f>IF($A23="","",INDEX('Contract Summary'!$C$4:$C$203,MATCH($A23,'Contract Summary'!$A$4:$A$203,0)))</f>
        <v/>
      </c>
      <c r="D23" s="9" t="str">
        <f>IF($A23="","",INDEX('Contract Summary'!$E$4:$E$203,MATCH($A23,'Contract Summary'!$A$4:$A$203,0)))</f>
        <v/>
      </c>
      <c r="E23" s="9" t="str">
        <f>IF($A23="","",INDEX('Contract Summary'!$I$4:$I$203,MATCH($A23,'Contract Summary'!$A$4:$A$203,0)))</f>
        <v/>
      </c>
      <c r="F23" s="10"/>
      <c r="G23" s="10"/>
      <c r="H23" s="10"/>
      <c r="I23" s="10"/>
      <c r="J23" s="10"/>
    </row>
    <row r="24" spans="1:10">
      <c r="A24" s="10"/>
      <c r="B24" s="3" t="str">
        <f>IF($A24="","",INDEX('Contract Summary'!$B$4:$B$203,MATCH($A24,'Contract Summary'!$A$4:$A$203,0)))</f>
        <v/>
      </c>
      <c r="C24" s="3" t="str">
        <f>IF($A24="","",INDEX('Contract Summary'!$C$4:$C$203,MATCH($A24,'Contract Summary'!$A$4:$A$203,0)))</f>
        <v/>
      </c>
      <c r="D24" s="9" t="str">
        <f>IF($A24="","",INDEX('Contract Summary'!$E$4:$E$203,MATCH($A24,'Contract Summary'!$A$4:$A$203,0)))</f>
        <v/>
      </c>
      <c r="E24" s="9" t="str">
        <f>IF($A24="","",INDEX('Contract Summary'!$I$4:$I$203,MATCH($A24,'Contract Summary'!$A$4:$A$203,0)))</f>
        <v/>
      </c>
      <c r="F24" s="10"/>
      <c r="G24" s="10"/>
      <c r="H24" s="10"/>
      <c r="I24" s="10"/>
      <c r="J24" s="10"/>
    </row>
    <row r="25" spans="1:10">
      <c r="A25" s="10"/>
      <c r="B25" s="3" t="str">
        <f>IF($A25="","",INDEX('Contract Summary'!$B$4:$B$203,MATCH($A25,'Contract Summary'!$A$4:$A$203,0)))</f>
        <v/>
      </c>
      <c r="C25" s="3" t="str">
        <f>IF($A25="","",INDEX('Contract Summary'!$C$4:$C$203,MATCH($A25,'Contract Summary'!$A$4:$A$203,0)))</f>
        <v/>
      </c>
      <c r="D25" s="9" t="str">
        <f>IF($A25="","",INDEX('Contract Summary'!$E$4:$E$203,MATCH($A25,'Contract Summary'!$A$4:$A$203,0)))</f>
        <v/>
      </c>
      <c r="E25" s="9" t="str">
        <f>IF($A25="","",INDEX('Contract Summary'!$I$4:$I$203,MATCH($A25,'Contract Summary'!$A$4:$A$203,0)))</f>
        <v/>
      </c>
      <c r="F25" s="10"/>
      <c r="G25" s="10"/>
      <c r="H25" s="10"/>
      <c r="I25" s="10"/>
      <c r="J25" s="10"/>
    </row>
    <row r="26" spans="1:10">
      <c r="A26" s="10"/>
      <c r="B26" s="3" t="str">
        <f>IF($A26="","",INDEX('Contract Summary'!$B$4:$B$203,MATCH($A26,'Contract Summary'!$A$4:$A$203,0)))</f>
        <v/>
      </c>
      <c r="C26" s="3" t="str">
        <f>IF($A26="","",INDEX('Contract Summary'!$C$4:$C$203,MATCH($A26,'Contract Summary'!$A$4:$A$203,0)))</f>
        <v/>
      </c>
      <c r="D26" s="9" t="str">
        <f>IF($A26="","",INDEX('Contract Summary'!$E$4:$E$203,MATCH($A26,'Contract Summary'!$A$4:$A$203,0)))</f>
        <v/>
      </c>
      <c r="E26" s="9" t="str">
        <f>IF($A26="","",INDEX('Contract Summary'!$I$4:$I$203,MATCH($A26,'Contract Summary'!$A$4:$A$203,0)))</f>
        <v/>
      </c>
      <c r="F26" s="10"/>
      <c r="G26" s="10"/>
      <c r="H26" s="10"/>
      <c r="I26" s="10"/>
      <c r="J26" s="10"/>
    </row>
    <row r="27" spans="1:10">
      <c r="A27" s="10"/>
      <c r="B27" s="3" t="str">
        <f>IF($A27="","",INDEX('Contract Summary'!$B$4:$B$203,MATCH($A27,'Contract Summary'!$A$4:$A$203,0)))</f>
        <v/>
      </c>
      <c r="C27" s="3" t="str">
        <f>IF($A27="","",INDEX('Contract Summary'!$C$4:$C$203,MATCH($A27,'Contract Summary'!$A$4:$A$203,0)))</f>
        <v/>
      </c>
      <c r="D27" s="9" t="str">
        <f>IF($A27="","",INDEX('Contract Summary'!$E$4:$E$203,MATCH($A27,'Contract Summary'!$A$4:$A$203,0)))</f>
        <v/>
      </c>
      <c r="E27" s="9" t="str">
        <f>IF($A27="","",INDEX('Contract Summary'!$I$4:$I$203,MATCH($A27,'Contract Summary'!$A$4:$A$203,0)))</f>
        <v/>
      </c>
      <c r="F27" s="10"/>
      <c r="G27" s="10"/>
      <c r="H27" s="10"/>
      <c r="I27" s="10"/>
      <c r="J27" s="10"/>
    </row>
    <row r="28" spans="1:10">
      <c r="A28" s="10"/>
      <c r="B28" s="3" t="str">
        <f>IF($A28="","",INDEX('Contract Summary'!$B$4:$B$203,MATCH($A28,'Contract Summary'!$A$4:$A$203,0)))</f>
        <v/>
      </c>
      <c r="C28" s="3" t="str">
        <f>IF($A28="","",INDEX('Contract Summary'!$C$4:$C$203,MATCH($A28,'Contract Summary'!$A$4:$A$203,0)))</f>
        <v/>
      </c>
      <c r="D28" s="9" t="str">
        <f>IF($A28="","",INDEX('Contract Summary'!$E$4:$E$203,MATCH($A28,'Contract Summary'!$A$4:$A$203,0)))</f>
        <v/>
      </c>
      <c r="E28" s="9" t="str">
        <f>IF($A28="","",INDEX('Contract Summary'!$I$4:$I$203,MATCH($A28,'Contract Summary'!$A$4:$A$203,0)))</f>
        <v/>
      </c>
      <c r="F28" s="10"/>
      <c r="G28" s="10"/>
      <c r="H28" s="10"/>
      <c r="I28" s="10"/>
      <c r="J28" s="10"/>
    </row>
    <row r="29" spans="1:10">
      <c r="A29" s="10"/>
      <c r="B29" s="3" t="str">
        <f>IF($A29="","",INDEX('Contract Summary'!$B$4:$B$203,MATCH($A29,'Contract Summary'!$A$4:$A$203,0)))</f>
        <v/>
      </c>
      <c r="C29" s="3" t="str">
        <f>IF($A29="","",INDEX('Contract Summary'!$C$4:$C$203,MATCH($A29,'Contract Summary'!$A$4:$A$203,0)))</f>
        <v/>
      </c>
      <c r="D29" s="9" t="str">
        <f>IF($A29="","",INDEX('Contract Summary'!$E$4:$E$203,MATCH($A29,'Contract Summary'!$A$4:$A$203,0)))</f>
        <v/>
      </c>
      <c r="E29" s="9" t="str">
        <f>IF($A29="","",INDEX('Contract Summary'!$I$4:$I$203,MATCH($A29,'Contract Summary'!$A$4:$A$203,0)))</f>
        <v/>
      </c>
      <c r="F29" s="10"/>
      <c r="G29" s="10"/>
      <c r="H29" s="10"/>
      <c r="I29" s="10"/>
      <c r="J29" s="10"/>
    </row>
    <row r="30" spans="1:10">
      <c r="A30" s="10"/>
      <c r="B30" s="3" t="str">
        <f>IF($A30="","",INDEX('Contract Summary'!$B$4:$B$203,MATCH($A30,'Contract Summary'!$A$4:$A$203,0)))</f>
        <v/>
      </c>
      <c r="C30" s="3" t="str">
        <f>IF($A30="","",INDEX('Contract Summary'!$C$4:$C$203,MATCH($A30,'Contract Summary'!$A$4:$A$203,0)))</f>
        <v/>
      </c>
      <c r="D30" s="9" t="str">
        <f>IF($A30="","",INDEX('Contract Summary'!$E$4:$E$203,MATCH($A30,'Contract Summary'!$A$4:$A$203,0)))</f>
        <v/>
      </c>
      <c r="E30" s="9" t="str">
        <f>IF($A30="","",INDEX('Contract Summary'!$I$4:$I$203,MATCH($A30,'Contract Summary'!$A$4:$A$203,0)))</f>
        <v/>
      </c>
      <c r="F30" s="10"/>
      <c r="G30" s="10"/>
      <c r="H30" s="10"/>
      <c r="I30" s="10"/>
      <c r="J30" s="10"/>
    </row>
    <row r="31" spans="1:10">
      <c r="A31" s="10"/>
      <c r="B31" s="3" t="str">
        <f>IF($A31="","",INDEX('Contract Summary'!$B$4:$B$203,MATCH($A31,'Contract Summary'!$A$4:$A$203,0)))</f>
        <v/>
      </c>
      <c r="C31" s="3" t="str">
        <f>IF($A31="","",INDEX('Contract Summary'!$C$4:$C$203,MATCH($A31,'Contract Summary'!$A$4:$A$203,0)))</f>
        <v/>
      </c>
      <c r="D31" s="9" t="str">
        <f>IF($A31="","",INDEX('Contract Summary'!$E$4:$E$203,MATCH($A31,'Contract Summary'!$A$4:$A$203,0)))</f>
        <v/>
      </c>
      <c r="E31" s="9" t="str">
        <f>IF($A31="","",INDEX('Contract Summary'!$I$4:$I$203,MATCH($A31,'Contract Summary'!$A$4:$A$203,0)))</f>
        <v/>
      </c>
      <c r="F31" s="10"/>
      <c r="G31" s="10"/>
      <c r="H31" s="10"/>
      <c r="I31" s="10"/>
      <c r="J31" s="10"/>
    </row>
    <row r="32" spans="1:10">
      <c r="A32" s="10"/>
      <c r="B32" s="3" t="str">
        <f>IF($A32="","",INDEX('Contract Summary'!$B$4:$B$203,MATCH($A32,'Contract Summary'!$A$4:$A$203,0)))</f>
        <v/>
      </c>
      <c r="C32" s="3" t="str">
        <f>IF($A32="","",INDEX('Contract Summary'!$C$4:$C$203,MATCH($A32,'Contract Summary'!$A$4:$A$203,0)))</f>
        <v/>
      </c>
      <c r="D32" s="9" t="str">
        <f>IF($A32="","",INDEX('Contract Summary'!$E$4:$E$203,MATCH($A32,'Contract Summary'!$A$4:$A$203,0)))</f>
        <v/>
      </c>
      <c r="E32" s="9" t="str">
        <f>IF($A32="","",INDEX('Contract Summary'!$I$4:$I$203,MATCH($A32,'Contract Summary'!$A$4:$A$203,0)))</f>
        <v/>
      </c>
      <c r="F32" s="10"/>
      <c r="G32" s="10"/>
      <c r="H32" s="10"/>
      <c r="I32" s="10"/>
      <c r="J32" s="10"/>
    </row>
    <row r="33" spans="1:10">
      <c r="A33" s="10"/>
      <c r="B33" s="3" t="str">
        <f>IF($A33="","",INDEX('Contract Summary'!$B$4:$B$203,MATCH($A33,'Contract Summary'!$A$4:$A$203,0)))</f>
        <v/>
      </c>
      <c r="C33" s="3" t="str">
        <f>IF($A33="","",INDEX('Contract Summary'!$C$4:$C$203,MATCH($A33,'Contract Summary'!$A$4:$A$203,0)))</f>
        <v/>
      </c>
      <c r="D33" s="9" t="str">
        <f>IF($A33="","",INDEX('Contract Summary'!$E$4:$E$203,MATCH($A33,'Contract Summary'!$A$4:$A$203,0)))</f>
        <v/>
      </c>
      <c r="E33" s="9" t="str">
        <f>IF($A33="","",INDEX('Contract Summary'!$I$4:$I$203,MATCH($A33,'Contract Summary'!$A$4:$A$203,0)))</f>
        <v/>
      </c>
      <c r="F33" s="10"/>
      <c r="G33" s="10"/>
      <c r="H33" s="10"/>
      <c r="I33" s="10"/>
      <c r="J33" s="10"/>
    </row>
    <row r="34" spans="1:10">
      <c r="A34" s="10"/>
      <c r="B34" s="3" t="str">
        <f>IF($A34="","",INDEX('Contract Summary'!$B$4:$B$203,MATCH($A34,'Contract Summary'!$A$4:$A$203,0)))</f>
        <v/>
      </c>
      <c r="C34" s="3" t="str">
        <f>IF($A34="","",INDEX('Contract Summary'!$C$4:$C$203,MATCH($A34,'Contract Summary'!$A$4:$A$203,0)))</f>
        <v/>
      </c>
      <c r="D34" s="9" t="str">
        <f>IF($A34="","",INDEX('Contract Summary'!$E$4:$E$203,MATCH($A34,'Contract Summary'!$A$4:$A$203,0)))</f>
        <v/>
      </c>
      <c r="E34" s="9" t="str">
        <f>IF($A34="","",INDEX('Contract Summary'!$I$4:$I$203,MATCH($A34,'Contract Summary'!$A$4:$A$203,0)))</f>
        <v/>
      </c>
      <c r="F34" s="10"/>
      <c r="G34" s="10"/>
      <c r="H34" s="10"/>
      <c r="I34" s="10"/>
      <c r="J34" s="10"/>
    </row>
    <row r="35" spans="1:10">
      <c r="A35" s="10"/>
      <c r="B35" s="3" t="str">
        <f>IF($A35="","",INDEX('Contract Summary'!$B$4:$B$203,MATCH($A35,'Contract Summary'!$A$4:$A$203,0)))</f>
        <v/>
      </c>
      <c r="C35" s="3" t="str">
        <f>IF($A35="","",INDEX('Contract Summary'!$C$4:$C$203,MATCH($A35,'Contract Summary'!$A$4:$A$203,0)))</f>
        <v/>
      </c>
      <c r="D35" s="9" t="str">
        <f>IF($A35="","",INDEX('Contract Summary'!$E$4:$E$203,MATCH($A35,'Contract Summary'!$A$4:$A$203,0)))</f>
        <v/>
      </c>
      <c r="E35" s="9" t="str">
        <f>IF($A35="","",INDEX('Contract Summary'!$I$4:$I$203,MATCH($A35,'Contract Summary'!$A$4:$A$203,0)))</f>
        <v/>
      </c>
      <c r="F35" s="10"/>
      <c r="G35" s="10"/>
      <c r="H35" s="10"/>
      <c r="I35" s="10"/>
      <c r="J35" s="10"/>
    </row>
    <row r="36" spans="1:10">
      <c r="A36" s="10"/>
      <c r="B36" s="3" t="str">
        <f>IF($A36="","",INDEX('Contract Summary'!$B$4:$B$203,MATCH($A36,'Contract Summary'!$A$4:$A$203,0)))</f>
        <v/>
      </c>
      <c r="C36" s="3" t="str">
        <f>IF($A36="","",INDEX('Contract Summary'!$C$4:$C$203,MATCH($A36,'Contract Summary'!$A$4:$A$203,0)))</f>
        <v/>
      </c>
      <c r="D36" s="9" t="str">
        <f>IF($A36="","",INDEX('Contract Summary'!$E$4:$E$203,MATCH($A36,'Contract Summary'!$A$4:$A$203,0)))</f>
        <v/>
      </c>
      <c r="E36" s="9" t="str">
        <f>IF($A36="","",INDEX('Contract Summary'!$I$4:$I$203,MATCH($A36,'Contract Summary'!$A$4:$A$203,0)))</f>
        <v/>
      </c>
      <c r="F36" s="10"/>
      <c r="G36" s="10"/>
      <c r="H36" s="10"/>
      <c r="I36" s="10"/>
      <c r="J36" s="10"/>
    </row>
    <row r="37" spans="1:10">
      <c r="A37" s="10"/>
      <c r="B37" s="3" t="str">
        <f>IF($A37="","",INDEX('Contract Summary'!$B$4:$B$203,MATCH($A37,'Contract Summary'!$A$4:$A$203,0)))</f>
        <v/>
      </c>
      <c r="C37" s="3" t="str">
        <f>IF($A37="","",INDEX('Contract Summary'!$C$4:$C$203,MATCH($A37,'Contract Summary'!$A$4:$A$203,0)))</f>
        <v/>
      </c>
      <c r="D37" s="9" t="str">
        <f>IF($A37="","",INDEX('Contract Summary'!$E$4:$E$203,MATCH($A37,'Contract Summary'!$A$4:$A$203,0)))</f>
        <v/>
      </c>
      <c r="E37" s="9" t="str">
        <f>IF($A37="","",INDEX('Contract Summary'!$I$4:$I$203,MATCH($A37,'Contract Summary'!$A$4:$A$203,0)))</f>
        <v/>
      </c>
      <c r="F37" s="10"/>
      <c r="G37" s="10"/>
      <c r="H37" s="10"/>
      <c r="I37" s="10"/>
      <c r="J37" s="10"/>
    </row>
    <row r="38" spans="1:10">
      <c r="A38" s="10"/>
      <c r="B38" s="3" t="str">
        <f>IF($A38="","",INDEX('Contract Summary'!$B$4:$B$203,MATCH($A38,'Contract Summary'!$A$4:$A$203,0)))</f>
        <v/>
      </c>
      <c r="C38" s="3" t="str">
        <f>IF($A38="","",INDEX('Contract Summary'!$C$4:$C$203,MATCH($A38,'Contract Summary'!$A$4:$A$203,0)))</f>
        <v/>
      </c>
      <c r="D38" s="9" t="str">
        <f>IF($A38="","",INDEX('Contract Summary'!$E$4:$E$203,MATCH($A38,'Contract Summary'!$A$4:$A$203,0)))</f>
        <v/>
      </c>
      <c r="E38" s="9" t="str">
        <f>IF($A38="","",INDEX('Contract Summary'!$I$4:$I$203,MATCH($A38,'Contract Summary'!$A$4:$A$203,0)))</f>
        <v/>
      </c>
      <c r="F38" s="10"/>
      <c r="G38" s="10"/>
      <c r="H38" s="10"/>
      <c r="I38" s="10"/>
      <c r="J38" s="10"/>
    </row>
    <row r="39" spans="1:10">
      <c r="A39" s="10"/>
      <c r="B39" s="3" t="str">
        <f>IF($A39="","",INDEX('Contract Summary'!$B$4:$B$203,MATCH($A39,'Contract Summary'!$A$4:$A$203,0)))</f>
        <v/>
      </c>
      <c r="C39" s="3" t="str">
        <f>IF($A39="","",INDEX('Contract Summary'!$C$4:$C$203,MATCH($A39,'Contract Summary'!$A$4:$A$203,0)))</f>
        <v/>
      </c>
      <c r="D39" s="9" t="str">
        <f>IF($A39="","",INDEX('Contract Summary'!$E$4:$E$203,MATCH($A39,'Contract Summary'!$A$4:$A$203,0)))</f>
        <v/>
      </c>
      <c r="E39" s="9" t="str">
        <f>IF($A39="","",INDEX('Contract Summary'!$I$4:$I$203,MATCH($A39,'Contract Summary'!$A$4:$A$203,0)))</f>
        <v/>
      </c>
      <c r="F39" s="10"/>
      <c r="G39" s="10"/>
      <c r="H39" s="10"/>
      <c r="I39" s="10"/>
      <c r="J39" s="10"/>
    </row>
    <row r="40" spans="1:10">
      <c r="A40" s="10"/>
      <c r="B40" s="3" t="str">
        <f>IF($A40="","",INDEX('Contract Summary'!$B$4:$B$203,MATCH($A40,'Contract Summary'!$A$4:$A$203,0)))</f>
        <v/>
      </c>
      <c r="C40" s="3" t="str">
        <f>IF($A40="","",INDEX('Contract Summary'!$C$4:$C$203,MATCH($A40,'Contract Summary'!$A$4:$A$203,0)))</f>
        <v/>
      </c>
      <c r="D40" s="9" t="str">
        <f>IF($A40="","",INDEX('Contract Summary'!$E$4:$E$203,MATCH($A40,'Contract Summary'!$A$4:$A$203,0)))</f>
        <v/>
      </c>
      <c r="E40" s="9" t="str">
        <f>IF($A40="","",INDEX('Contract Summary'!$I$4:$I$203,MATCH($A40,'Contract Summary'!$A$4:$A$203,0)))</f>
        <v/>
      </c>
      <c r="F40" s="10"/>
      <c r="G40" s="10"/>
      <c r="H40" s="10"/>
      <c r="I40" s="10"/>
      <c r="J40" s="10"/>
    </row>
    <row r="41" spans="1:10">
      <c r="A41" s="10"/>
      <c r="B41" s="3" t="str">
        <f>IF($A41="","",INDEX('Contract Summary'!$B$4:$B$203,MATCH($A41,'Contract Summary'!$A$4:$A$203,0)))</f>
        <v/>
      </c>
      <c r="C41" s="3" t="str">
        <f>IF($A41="","",INDEX('Contract Summary'!$C$4:$C$203,MATCH($A41,'Contract Summary'!$A$4:$A$203,0)))</f>
        <v/>
      </c>
      <c r="D41" s="9" t="str">
        <f>IF($A41="","",INDEX('Contract Summary'!$E$4:$E$203,MATCH($A41,'Contract Summary'!$A$4:$A$203,0)))</f>
        <v/>
      </c>
      <c r="E41" s="9" t="str">
        <f>IF($A41="","",INDEX('Contract Summary'!$I$4:$I$203,MATCH($A41,'Contract Summary'!$A$4:$A$203,0)))</f>
        <v/>
      </c>
      <c r="F41" s="10"/>
      <c r="G41" s="10"/>
      <c r="H41" s="10"/>
      <c r="I41" s="10"/>
      <c r="J41" s="10"/>
    </row>
    <row r="42" spans="1:10">
      <c r="A42" s="10"/>
      <c r="B42" s="3" t="str">
        <f>IF($A42="","",INDEX('Contract Summary'!$B$4:$B$203,MATCH($A42,'Contract Summary'!$A$4:$A$203,0)))</f>
        <v/>
      </c>
      <c r="C42" s="3" t="str">
        <f>IF($A42="","",INDEX('Contract Summary'!$C$4:$C$203,MATCH($A42,'Contract Summary'!$A$4:$A$203,0)))</f>
        <v/>
      </c>
      <c r="D42" s="9" t="str">
        <f>IF($A42="","",INDEX('Contract Summary'!$E$4:$E$203,MATCH($A42,'Contract Summary'!$A$4:$A$203,0)))</f>
        <v/>
      </c>
      <c r="E42" s="9" t="str">
        <f>IF($A42="","",INDEX('Contract Summary'!$I$4:$I$203,MATCH($A42,'Contract Summary'!$A$4:$A$203,0)))</f>
        <v/>
      </c>
      <c r="F42" s="10"/>
      <c r="G42" s="10"/>
      <c r="H42" s="10"/>
      <c r="I42" s="10"/>
      <c r="J42" s="10"/>
    </row>
    <row r="43" spans="1:10">
      <c r="A43" s="10"/>
      <c r="B43" s="3" t="str">
        <f>IF($A43="","",INDEX('Contract Summary'!$B$4:$B$203,MATCH($A43,'Contract Summary'!$A$4:$A$203,0)))</f>
        <v/>
      </c>
      <c r="C43" s="3" t="str">
        <f>IF($A43="","",INDEX('Contract Summary'!$C$4:$C$203,MATCH($A43,'Contract Summary'!$A$4:$A$203,0)))</f>
        <v/>
      </c>
      <c r="D43" s="9" t="str">
        <f>IF($A43="","",INDEX('Contract Summary'!$E$4:$E$203,MATCH($A43,'Contract Summary'!$A$4:$A$203,0)))</f>
        <v/>
      </c>
      <c r="E43" s="9" t="str">
        <f>IF($A43="","",INDEX('Contract Summary'!$I$4:$I$203,MATCH($A43,'Contract Summary'!$A$4:$A$203,0)))</f>
        <v/>
      </c>
      <c r="F43" s="10"/>
      <c r="G43" s="10"/>
      <c r="H43" s="10"/>
      <c r="I43" s="10"/>
      <c r="J43" s="10"/>
    </row>
    <row r="44" spans="1:10">
      <c r="A44" s="10"/>
      <c r="B44" s="3" t="str">
        <f>IF($A44="","",INDEX('Contract Summary'!$B$4:$B$203,MATCH($A44,'Contract Summary'!$A$4:$A$203,0)))</f>
        <v/>
      </c>
      <c r="C44" s="3" t="str">
        <f>IF($A44="","",INDEX('Contract Summary'!$C$4:$C$203,MATCH($A44,'Contract Summary'!$A$4:$A$203,0)))</f>
        <v/>
      </c>
      <c r="D44" s="9" t="str">
        <f>IF($A44="","",INDEX('Contract Summary'!$E$4:$E$203,MATCH($A44,'Contract Summary'!$A$4:$A$203,0)))</f>
        <v/>
      </c>
      <c r="E44" s="9" t="str">
        <f>IF($A44="","",INDEX('Contract Summary'!$I$4:$I$203,MATCH($A44,'Contract Summary'!$A$4:$A$203,0)))</f>
        <v/>
      </c>
      <c r="F44" s="10"/>
      <c r="G44" s="10"/>
      <c r="H44" s="10"/>
      <c r="I44" s="10"/>
      <c r="J44" s="10"/>
    </row>
    <row r="45" spans="1:10">
      <c r="A45" s="10"/>
      <c r="B45" s="3" t="str">
        <f>IF($A45="","",INDEX('Contract Summary'!$B$4:$B$203,MATCH($A45,'Contract Summary'!$A$4:$A$203,0)))</f>
        <v/>
      </c>
      <c r="C45" s="3" t="str">
        <f>IF($A45="","",INDEX('Contract Summary'!$C$4:$C$203,MATCH($A45,'Contract Summary'!$A$4:$A$203,0)))</f>
        <v/>
      </c>
      <c r="D45" s="9" t="str">
        <f>IF($A45="","",INDEX('Contract Summary'!$E$4:$E$203,MATCH($A45,'Contract Summary'!$A$4:$A$203,0)))</f>
        <v/>
      </c>
      <c r="E45" s="9" t="str">
        <f>IF($A45="","",INDEX('Contract Summary'!$I$4:$I$203,MATCH($A45,'Contract Summary'!$A$4:$A$203,0)))</f>
        <v/>
      </c>
      <c r="F45" s="10"/>
      <c r="G45" s="10"/>
      <c r="H45" s="10"/>
      <c r="I45" s="10"/>
      <c r="J45" s="10"/>
    </row>
    <row r="46" spans="1:10">
      <c r="A46" s="10"/>
      <c r="B46" s="3" t="str">
        <f>IF($A46="","",INDEX('Contract Summary'!$B$4:$B$203,MATCH($A46,'Contract Summary'!$A$4:$A$203,0)))</f>
        <v/>
      </c>
      <c r="C46" s="3" t="str">
        <f>IF($A46="","",INDEX('Contract Summary'!$C$4:$C$203,MATCH($A46,'Contract Summary'!$A$4:$A$203,0)))</f>
        <v/>
      </c>
      <c r="D46" s="9" t="str">
        <f>IF($A46="","",INDEX('Contract Summary'!$E$4:$E$203,MATCH($A46,'Contract Summary'!$A$4:$A$203,0)))</f>
        <v/>
      </c>
      <c r="E46" s="9" t="str">
        <f>IF($A46="","",INDEX('Contract Summary'!$I$4:$I$203,MATCH($A46,'Contract Summary'!$A$4:$A$203,0)))</f>
        <v/>
      </c>
      <c r="F46" s="10"/>
      <c r="G46" s="10"/>
      <c r="H46" s="10"/>
      <c r="I46" s="10"/>
      <c r="J46" s="10"/>
    </row>
    <row r="47" spans="1:10">
      <c r="A47" s="10"/>
      <c r="B47" s="3" t="str">
        <f>IF($A47="","",INDEX('Contract Summary'!$B$4:$B$203,MATCH($A47,'Contract Summary'!$A$4:$A$203,0)))</f>
        <v/>
      </c>
      <c r="C47" s="3" t="str">
        <f>IF($A47="","",INDEX('Contract Summary'!$C$4:$C$203,MATCH($A47,'Contract Summary'!$A$4:$A$203,0)))</f>
        <v/>
      </c>
      <c r="D47" s="9" t="str">
        <f>IF($A47="","",INDEX('Contract Summary'!$E$4:$E$203,MATCH($A47,'Contract Summary'!$A$4:$A$203,0)))</f>
        <v/>
      </c>
      <c r="E47" s="9" t="str">
        <f>IF($A47="","",INDEX('Contract Summary'!$I$4:$I$203,MATCH($A47,'Contract Summary'!$A$4:$A$203,0)))</f>
        <v/>
      </c>
      <c r="F47" s="10"/>
      <c r="G47" s="10"/>
      <c r="H47" s="10"/>
      <c r="I47" s="10"/>
      <c r="J47" s="10"/>
    </row>
    <row r="48" spans="1:10">
      <c r="A48" s="10"/>
      <c r="B48" s="3" t="str">
        <f>IF($A48="","",INDEX('Contract Summary'!$B$4:$B$203,MATCH($A48,'Contract Summary'!$A$4:$A$203,0)))</f>
        <v/>
      </c>
      <c r="C48" s="3" t="str">
        <f>IF($A48="","",INDEX('Contract Summary'!$C$4:$C$203,MATCH($A48,'Contract Summary'!$A$4:$A$203,0)))</f>
        <v/>
      </c>
      <c r="D48" s="9" t="str">
        <f>IF($A48="","",INDEX('Contract Summary'!$E$4:$E$203,MATCH($A48,'Contract Summary'!$A$4:$A$203,0)))</f>
        <v/>
      </c>
      <c r="E48" s="9" t="str">
        <f>IF($A48="","",INDEX('Contract Summary'!$I$4:$I$203,MATCH($A48,'Contract Summary'!$A$4:$A$203,0)))</f>
        <v/>
      </c>
      <c r="F48" s="10"/>
      <c r="G48" s="10"/>
      <c r="H48" s="10"/>
      <c r="I48" s="10"/>
      <c r="J48" s="10"/>
    </row>
    <row r="49" spans="1:10">
      <c r="A49" s="10"/>
      <c r="B49" s="3" t="str">
        <f>IF($A49="","",INDEX('Contract Summary'!$B$4:$B$203,MATCH($A49,'Contract Summary'!$A$4:$A$203,0)))</f>
        <v/>
      </c>
      <c r="C49" s="3" t="str">
        <f>IF($A49="","",INDEX('Contract Summary'!$C$4:$C$203,MATCH($A49,'Contract Summary'!$A$4:$A$203,0)))</f>
        <v/>
      </c>
      <c r="D49" s="9" t="str">
        <f>IF($A49="","",INDEX('Contract Summary'!$E$4:$E$203,MATCH($A49,'Contract Summary'!$A$4:$A$203,0)))</f>
        <v/>
      </c>
      <c r="E49" s="9" t="str">
        <f>IF($A49="","",INDEX('Contract Summary'!$I$4:$I$203,MATCH($A49,'Contract Summary'!$A$4:$A$203,0)))</f>
        <v/>
      </c>
      <c r="F49" s="10"/>
      <c r="G49" s="10"/>
      <c r="H49" s="10"/>
      <c r="I49" s="10"/>
      <c r="J49" s="10"/>
    </row>
    <row r="50" spans="1:10">
      <c r="A50" s="10"/>
      <c r="B50" s="3" t="str">
        <f>IF($A50="","",INDEX('Contract Summary'!$B$4:$B$203,MATCH($A50,'Contract Summary'!$A$4:$A$203,0)))</f>
        <v/>
      </c>
      <c r="C50" s="3" t="str">
        <f>IF($A50="","",INDEX('Contract Summary'!$C$4:$C$203,MATCH($A50,'Contract Summary'!$A$4:$A$203,0)))</f>
        <v/>
      </c>
      <c r="D50" s="9" t="str">
        <f>IF($A50="","",INDEX('Contract Summary'!$E$4:$E$203,MATCH($A50,'Contract Summary'!$A$4:$A$203,0)))</f>
        <v/>
      </c>
      <c r="E50" s="9" t="str">
        <f>IF($A50="","",INDEX('Contract Summary'!$I$4:$I$203,MATCH($A50,'Contract Summary'!$A$4:$A$203,0)))</f>
        <v/>
      </c>
      <c r="F50" s="10"/>
      <c r="G50" s="10"/>
      <c r="H50" s="10"/>
      <c r="I50" s="10"/>
      <c r="J50" s="10"/>
    </row>
    <row r="51" spans="1:10">
      <c r="A51" s="10"/>
      <c r="B51" s="3" t="str">
        <f>IF($A51="","",INDEX('Contract Summary'!$B$4:$B$203,MATCH($A51,'Contract Summary'!$A$4:$A$203,0)))</f>
        <v/>
      </c>
      <c r="C51" s="3" t="str">
        <f>IF($A51="","",INDEX('Contract Summary'!$C$4:$C$203,MATCH($A51,'Contract Summary'!$A$4:$A$203,0)))</f>
        <v/>
      </c>
      <c r="D51" s="9" t="str">
        <f>IF($A51="","",INDEX('Contract Summary'!$E$4:$E$203,MATCH($A51,'Contract Summary'!$A$4:$A$203,0)))</f>
        <v/>
      </c>
      <c r="E51" s="9" t="str">
        <f>IF($A51="","",INDEX('Contract Summary'!$I$4:$I$203,MATCH($A51,'Contract Summary'!$A$4:$A$203,0)))</f>
        <v/>
      </c>
      <c r="F51" s="10"/>
      <c r="G51" s="10"/>
      <c r="H51" s="10"/>
      <c r="I51" s="10"/>
      <c r="J51" s="10"/>
    </row>
    <row r="52" spans="1:10">
      <c r="A52" s="10"/>
      <c r="B52" s="3" t="str">
        <f>IF($A52="","",INDEX('Contract Summary'!$B$4:$B$203,MATCH($A52,'Contract Summary'!$A$4:$A$203,0)))</f>
        <v/>
      </c>
      <c r="C52" s="3" t="str">
        <f>IF($A52="","",INDEX('Contract Summary'!$C$4:$C$203,MATCH($A52,'Contract Summary'!$A$4:$A$203,0)))</f>
        <v/>
      </c>
      <c r="D52" s="9" t="str">
        <f>IF($A52="","",INDEX('Contract Summary'!$E$4:$E$203,MATCH($A52,'Contract Summary'!$A$4:$A$203,0)))</f>
        <v/>
      </c>
      <c r="E52" s="9" t="str">
        <f>IF($A52="","",INDEX('Contract Summary'!$I$4:$I$203,MATCH($A52,'Contract Summary'!$A$4:$A$203,0)))</f>
        <v/>
      </c>
      <c r="F52" s="10"/>
      <c r="G52" s="10"/>
      <c r="H52" s="10"/>
      <c r="I52" s="10"/>
      <c r="J52" s="10"/>
    </row>
    <row r="53" spans="1:10">
      <c r="A53" s="10"/>
      <c r="B53" s="3" t="str">
        <f>IF($A53="","",INDEX('Contract Summary'!$B$4:$B$203,MATCH($A53,'Contract Summary'!$A$4:$A$203,0)))</f>
        <v/>
      </c>
      <c r="C53" s="3" t="str">
        <f>IF($A53="","",INDEX('Contract Summary'!$C$4:$C$203,MATCH($A53,'Contract Summary'!$A$4:$A$203,0)))</f>
        <v/>
      </c>
      <c r="D53" s="9" t="str">
        <f>IF($A53="","",INDEX('Contract Summary'!$E$4:$E$203,MATCH($A53,'Contract Summary'!$A$4:$A$203,0)))</f>
        <v/>
      </c>
      <c r="E53" s="9" t="str">
        <f>IF($A53="","",INDEX('Contract Summary'!$I$4:$I$203,MATCH($A53,'Contract Summary'!$A$4:$A$203,0)))</f>
        <v/>
      </c>
      <c r="F53" s="10"/>
      <c r="G53" s="10"/>
      <c r="H53" s="10"/>
      <c r="I53" s="10"/>
      <c r="J53" s="10"/>
    </row>
    <row r="54" spans="1:10">
      <c r="A54" s="10"/>
      <c r="B54" s="3" t="str">
        <f>IF($A54="","",INDEX('Contract Summary'!$B$4:$B$203,MATCH($A54,'Contract Summary'!$A$4:$A$203,0)))</f>
        <v/>
      </c>
      <c r="C54" s="3" t="str">
        <f>IF($A54="","",INDEX('Contract Summary'!$C$4:$C$203,MATCH($A54,'Contract Summary'!$A$4:$A$203,0)))</f>
        <v/>
      </c>
      <c r="D54" s="9" t="str">
        <f>IF($A54="","",INDEX('Contract Summary'!$E$4:$E$203,MATCH($A54,'Contract Summary'!$A$4:$A$203,0)))</f>
        <v/>
      </c>
      <c r="E54" s="9" t="str">
        <f>IF($A54="","",INDEX('Contract Summary'!$I$4:$I$203,MATCH($A54,'Contract Summary'!$A$4:$A$203,0)))</f>
        <v/>
      </c>
      <c r="F54" s="10"/>
      <c r="G54" s="10"/>
      <c r="H54" s="10"/>
      <c r="I54" s="10"/>
      <c r="J54" s="10"/>
    </row>
    <row r="55" spans="1:10">
      <c r="A55" s="10"/>
      <c r="B55" s="3" t="str">
        <f>IF($A55="","",INDEX('Contract Summary'!$B$4:$B$203,MATCH($A55,'Contract Summary'!$A$4:$A$203,0)))</f>
        <v/>
      </c>
      <c r="C55" s="3" t="str">
        <f>IF($A55="","",INDEX('Contract Summary'!$C$4:$C$203,MATCH($A55,'Contract Summary'!$A$4:$A$203,0)))</f>
        <v/>
      </c>
      <c r="D55" s="9" t="str">
        <f>IF($A55="","",INDEX('Contract Summary'!$E$4:$E$203,MATCH($A55,'Contract Summary'!$A$4:$A$203,0)))</f>
        <v/>
      </c>
      <c r="E55" s="9" t="str">
        <f>IF($A55="","",INDEX('Contract Summary'!$I$4:$I$203,MATCH($A55,'Contract Summary'!$A$4:$A$203,0)))</f>
        <v/>
      </c>
      <c r="F55" s="10"/>
      <c r="G55" s="10"/>
      <c r="H55" s="10"/>
      <c r="I55" s="10"/>
      <c r="J55" s="10"/>
    </row>
    <row r="56" spans="1:10">
      <c r="A56" s="10"/>
      <c r="B56" s="3" t="str">
        <f>IF($A56="","",INDEX('Contract Summary'!$B$4:$B$203,MATCH($A56,'Contract Summary'!$A$4:$A$203,0)))</f>
        <v/>
      </c>
      <c r="C56" s="3" t="str">
        <f>IF($A56="","",INDEX('Contract Summary'!$C$4:$C$203,MATCH($A56,'Contract Summary'!$A$4:$A$203,0)))</f>
        <v/>
      </c>
      <c r="D56" s="9" t="str">
        <f>IF($A56="","",INDEX('Contract Summary'!$E$4:$E$203,MATCH($A56,'Contract Summary'!$A$4:$A$203,0)))</f>
        <v/>
      </c>
      <c r="E56" s="9" t="str">
        <f>IF($A56="","",INDEX('Contract Summary'!$I$4:$I$203,MATCH($A56,'Contract Summary'!$A$4:$A$203,0)))</f>
        <v/>
      </c>
      <c r="F56" s="10"/>
      <c r="G56" s="10"/>
      <c r="H56" s="10"/>
      <c r="I56" s="10"/>
      <c r="J56" s="10"/>
    </row>
    <row r="57" spans="1:10">
      <c r="A57" s="10"/>
      <c r="B57" s="3" t="str">
        <f>IF($A57="","",INDEX('Contract Summary'!$B$4:$B$203,MATCH($A57,'Contract Summary'!$A$4:$A$203,0)))</f>
        <v/>
      </c>
      <c r="C57" s="3" t="str">
        <f>IF($A57="","",INDEX('Contract Summary'!$C$4:$C$203,MATCH($A57,'Contract Summary'!$A$4:$A$203,0)))</f>
        <v/>
      </c>
      <c r="D57" s="9" t="str">
        <f>IF($A57="","",INDEX('Contract Summary'!$E$4:$E$203,MATCH($A57,'Contract Summary'!$A$4:$A$203,0)))</f>
        <v/>
      </c>
      <c r="E57" s="9" t="str">
        <f>IF($A57="","",INDEX('Contract Summary'!$I$4:$I$203,MATCH($A57,'Contract Summary'!$A$4:$A$203,0)))</f>
        <v/>
      </c>
      <c r="F57" s="10"/>
      <c r="G57" s="10"/>
      <c r="H57" s="10"/>
      <c r="I57" s="10"/>
      <c r="J57" s="10"/>
    </row>
    <row r="58" spans="1:10">
      <c r="A58" s="10"/>
      <c r="B58" s="3" t="str">
        <f>IF($A58="","",INDEX('Contract Summary'!$B$4:$B$203,MATCH($A58,'Contract Summary'!$A$4:$A$203,0)))</f>
        <v/>
      </c>
      <c r="C58" s="3" t="str">
        <f>IF($A58="","",INDEX('Contract Summary'!$C$4:$C$203,MATCH($A58,'Contract Summary'!$A$4:$A$203,0)))</f>
        <v/>
      </c>
      <c r="D58" s="9" t="str">
        <f>IF($A58="","",INDEX('Contract Summary'!$E$4:$E$203,MATCH($A58,'Contract Summary'!$A$4:$A$203,0)))</f>
        <v/>
      </c>
      <c r="E58" s="9" t="str">
        <f>IF($A58="","",INDEX('Contract Summary'!$I$4:$I$203,MATCH($A58,'Contract Summary'!$A$4:$A$203,0)))</f>
        <v/>
      </c>
      <c r="F58" s="10"/>
      <c r="G58" s="10"/>
      <c r="H58" s="10"/>
      <c r="I58" s="10"/>
      <c r="J58" s="10"/>
    </row>
    <row r="59" spans="1:10">
      <c r="A59" s="10"/>
      <c r="B59" s="3" t="str">
        <f>IF($A59="","",INDEX('Contract Summary'!$B$4:$B$203,MATCH($A59,'Contract Summary'!$A$4:$A$203,0)))</f>
        <v/>
      </c>
      <c r="C59" s="3" t="str">
        <f>IF($A59="","",INDEX('Contract Summary'!$C$4:$C$203,MATCH($A59,'Contract Summary'!$A$4:$A$203,0)))</f>
        <v/>
      </c>
      <c r="D59" s="9" t="str">
        <f>IF($A59="","",INDEX('Contract Summary'!$E$4:$E$203,MATCH($A59,'Contract Summary'!$A$4:$A$203,0)))</f>
        <v/>
      </c>
      <c r="E59" s="9" t="str">
        <f>IF($A59="","",INDEX('Contract Summary'!$I$4:$I$203,MATCH($A59,'Contract Summary'!$A$4:$A$203,0)))</f>
        <v/>
      </c>
      <c r="F59" s="10"/>
      <c r="G59" s="10"/>
      <c r="H59" s="10"/>
      <c r="I59" s="10"/>
      <c r="J59" s="10"/>
    </row>
    <row r="60" spans="1:10">
      <c r="A60" s="10"/>
      <c r="B60" s="3" t="str">
        <f>IF($A60="","",INDEX('Contract Summary'!$B$4:$B$203,MATCH($A60,'Contract Summary'!$A$4:$A$203,0)))</f>
        <v/>
      </c>
      <c r="C60" s="3" t="str">
        <f>IF($A60="","",INDEX('Contract Summary'!$C$4:$C$203,MATCH($A60,'Contract Summary'!$A$4:$A$203,0)))</f>
        <v/>
      </c>
      <c r="D60" s="9" t="str">
        <f>IF($A60="","",INDEX('Contract Summary'!$E$4:$E$203,MATCH($A60,'Contract Summary'!$A$4:$A$203,0)))</f>
        <v/>
      </c>
      <c r="E60" s="9" t="str">
        <f>IF($A60="","",INDEX('Contract Summary'!$I$4:$I$203,MATCH($A60,'Contract Summary'!$A$4:$A$203,0)))</f>
        <v/>
      </c>
      <c r="F60" s="10"/>
      <c r="G60" s="10"/>
      <c r="H60" s="10"/>
      <c r="I60" s="10"/>
      <c r="J60" s="10"/>
    </row>
    <row r="61" spans="1:10">
      <c r="A61" s="10"/>
      <c r="B61" s="3" t="str">
        <f>IF($A61="","",INDEX('Contract Summary'!$B$4:$B$203,MATCH($A61,'Contract Summary'!$A$4:$A$203,0)))</f>
        <v/>
      </c>
      <c r="C61" s="3" t="str">
        <f>IF($A61="","",INDEX('Contract Summary'!$C$4:$C$203,MATCH($A61,'Contract Summary'!$A$4:$A$203,0)))</f>
        <v/>
      </c>
      <c r="D61" s="9" t="str">
        <f>IF($A61="","",INDEX('Contract Summary'!$E$4:$E$203,MATCH($A61,'Contract Summary'!$A$4:$A$203,0)))</f>
        <v/>
      </c>
      <c r="E61" s="9" t="str">
        <f>IF($A61="","",INDEX('Contract Summary'!$I$4:$I$203,MATCH($A61,'Contract Summary'!$A$4:$A$203,0)))</f>
        <v/>
      </c>
      <c r="F61" s="10"/>
      <c r="G61" s="10"/>
      <c r="H61" s="10"/>
      <c r="I61" s="10"/>
      <c r="J61" s="10"/>
    </row>
    <row r="62" spans="1:10">
      <c r="A62" s="10"/>
      <c r="B62" s="3" t="str">
        <f>IF($A62="","",INDEX('Contract Summary'!$B$4:$B$203,MATCH($A62,'Contract Summary'!$A$4:$A$203,0)))</f>
        <v/>
      </c>
      <c r="C62" s="3" t="str">
        <f>IF($A62="","",INDEX('Contract Summary'!$C$4:$C$203,MATCH($A62,'Contract Summary'!$A$4:$A$203,0)))</f>
        <v/>
      </c>
      <c r="D62" s="9" t="str">
        <f>IF($A62="","",INDEX('Contract Summary'!$E$4:$E$203,MATCH($A62,'Contract Summary'!$A$4:$A$203,0)))</f>
        <v/>
      </c>
      <c r="E62" s="9" t="str">
        <f>IF($A62="","",INDEX('Contract Summary'!$I$4:$I$203,MATCH($A62,'Contract Summary'!$A$4:$A$203,0)))</f>
        <v/>
      </c>
      <c r="F62" s="10"/>
      <c r="G62" s="10"/>
      <c r="H62" s="10"/>
      <c r="I62" s="10"/>
      <c r="J62" s="10"/>
    </row>
    <row r="63" spans="1:10">
      <c r="A63" s="10"/>
      <c r="B63" s="3" t="str">
        <f>IF($A63="","",INDEX('Contract Summary'!$B$4:$B$203,MATCH($A63,'Contract Summary'!$A$4:$A$203,0)))</f>
        <v/>
      </c>
      <c r="C63" s="3" t="str">
        <f>IF($A63="","",INDEX('Contract Summary'!$C$4:$C$203,MATCH($A63,'Contract Summary'!$A$4:$A$203,0)))</f>
        <v/>
      </c>
      <c r="D63" s="9" t="str">
        <f>IF($A63="","",INDEX('Contract Summary'!$E$4:$E$203,MATCH($A63,'Contract Summary'!$A$4:$A$203,0)))</f>
        <v/>
      </c>
      <c r="E63" s="9" t="str">
        <f>IF($A63="","",INDEX('Contract Summary'!$I$4:$I$203,MATCH($A63,'Contract Summary'!$A$4:$A$203,0)))</f>
        <v/>
      </c>
      <c r="F63" s="10"/>
      <c r="G63" s="10"/>
      <c r="H63" s="10"/>
      <c r="I63" s="10"/>
      <c r="J63" s="10"/>
    </row>
    <row r="64" spans="1:10">
      <c r="A64" s="10"/>
      <c r="B64" s="3" t="str">
        <f>IF($A64="","",INDEX('Contract Summary'!$B$4:$B$203,MATCH($A64,'Contract Summary'!$A$4:$A$203,0)))</f>
        <v/>
      </c>
      <c r="C64" s="3" t="str">
        <f>IF($A64="","",INDEX('Contract Summary'!$C$4:$C$203,MATCH($A64,'Contract Summary'!$A$4:$A$203,0)))</f>
        <v/>
      </c>
      <c r="D64" s="9" t="str">
        <f>IF($A64="","",INDEX('Contract Summary'!$E$4:$E$203,MATCH($A64,'Contract Summary'!$A$4:$A$203,0)))</f>
        <v/>
      </c>
      <c r="E64" s="9" t="str">
        <f>IF($A64="","",INDEX('Contract Summary'!$I$4:$I$203,MATCH($A64,'Contract Summary'!$A$4:$A$203,0)))</f>
        <v/>
      </c>
      <c r="F64" s="10"/>
      <c r="G64" s="10"/>
      <c r="H64" s="10"/>
      <c r="I64" s="10"/>
      <c r="J64" s="10"/>
    </row>
    <row r="65" spans="1:10">
      <c r="A65" s="10"/>
      <c r="B65" s="3" t="str">
        <f>IF($A65="","",INDEX('Contract Summary'!$B$4:$B$203,MATCH($A65,'Contract Summary'!$A$4:$A$203,0)))</f>
        <v/>
      </c>
      <c r="C65" s="3" t="str">
        <f>IF($A65="","",INDEX('Contract Summary'!$C$4:$C$203,MATCH($A65,'Contract Summary'!$A$4:$A$203,0)))</f>
        <v/>
      </c>
      <c r="D65" s="9" t="str">
        <f>IF($A65="","",INDEX('Contract Summary'!$E$4:$E$203,MATCH($A65,'Contract Summary'!$A$4:$A$203,0)))</f>
        <v/>
      </c>
      <c r="E65" s="9" t="str">
        <f>IF($A65="","",INDEX('Contract Summary'!$I$4:$I$203,MATCH($A65,'Contract Summary'!$A$4:$A$203,0)))</f>
        <v/>
      </c>
      <c r="F65" s="10"/>
      <c r="G65" s="10"/>
      <c r="H65" s="10"/>
      <c r="I65" s="10"/>
      <c r="J65" s="10"/>
    </row>
    <row r="66" spans="1:10">
      <c r="A66" s="10"/>
      <c r="B66" s="3" t="str">
        <f>IF($A66="","",INDEX('Contract Summary'!$B$4:$B$203,MATCH($A66,'Contract Summary'!$A$4:$A$203,0)))</f>
        <v/>
      </c>
      <c r="C66" s="3" t="str">
        <f>IF($A66="","",INDEX('Contract Summary'!$C$4:$C$203,MATCH($A66,'Contract Summary'!$A$4:$A$203,0)))</f>
        <v/>
      </c>
      <c r="D66" s="9" t="str">
        <f>IF($A66="","",INDEX('Contract Summary'!$E$4:$E$203,MATCH($A66,'Contract Summary'!$A$4:$A$203,0)))</f>
        <v/>
      </c>
      <c r="E66" s="9" t="str">
        <f>IF($A66="","",INDEX('Contract Summary'!$I$4:$I$203,MATCH($A66,'Contract Summary'!$A$4:$A$203,0)))</f>
        <v/>
      </c>
      <c r="F66" s="10"/>
      <c r="G66" s="10"/>
      <c r="H66" s="10"/>
      <c r="I66" s="10"/>
      <c r="J66" s="10"/>
    </row>
    <row r="67" spans="1:10">
      <c r="A67" s="10"/>
      <c r="B67" s="3" t="str">
        <f>IF($A67="","",INDEX('Contract Summary'!$B$4:$B$203,MATCH($A67,'Contract Summary'!$A$4:$A$203,0)))</f>
        <v/>
      </c>
      <c r="C67" s="3" t="str">
        <f>IF($A67="","",INDEX('Contract Summary'!$C$4:$C$203,MATCH($A67,'Contract Summary'!$A$4:$A$203,0)))</f>
        <v/>
      </c>
      <c r="D67" s="9" t="str">
        <f>IF($A67="","",INDEX('Contract Summary'!$E$4:$E$203,MATCH($A67,'Contract Summary'!$A$4:$A$203,0)))</f>
        <v/>
      </c>
      <c r="E67" s="9" t="str">
        <f>IF($A67="","",INDEX('Contract Summary'!$I$4:$I$203,MATCH($A67,'Contract Summary'!$A$4:$A$203,0)))</f>
        <v/>
      </c>
      <c r="F67" s="10"/>
      <c r="G67" s="10"/>
      <c r="H67" s="10"/>
      <c r="I67" s="10"/>
      <c r="J67" s="10"/>
    </row>
    <row r="68" spans="1:10">
      <c r="A68" s="10"/>
      <c r="B68" s="3" t="str">
        <f>IF($A68="","",INDEX('Contract Summary'!$B$4:$B$203,MATCH($A68,'Contract Summary'!$A$4:$A$203,0)))</f>
        <v/>
      </c>
      <c r="C68" s="3" t="str">
        <f>IF($A68="","",INDEX('Contract Summary'!$C$4:$C$203,MATCH($A68,'Contract Summary'!$A$4:$A$203,0)))</f>
        <v/>
      </c>
      <c r="D68" s="9" t="str">
        <f>IF($A68="","",INDEX('Contract Summary'!$E$4:$E$203,MATCH($A68,'Contract Summary'!$A$4:$A$203,0)))</f>
        <v/>
      </c>
      <c r="E68" s="9" t="str">
        <f>IF($A68="","",INDEX('Contract Summary'!$I$4:$I$203,MATCH($A68,'Contract Summary'!$A$4:$A$203,0)))</f>
        <v/>
      </c>
      <c r="F68" s="10"/>
      <c r="G68" s="10"/>
      <c r="H68" s="10"/>
      <c r="I68" s="10"/>
      <c r="J68" s="10"/>
    </row>
    <row r="69" spans="1:10">
      <c r="A69" s="10"/>
      <c r="B69" s="3" t="str">
        <f>IF($A69="","",INDEX('Contract Summary'!$B$4:$B$203,MATCH($A69,'Contract Summary'!$A$4:$A$203,0)))</f>
        <v/>
      </c>
      <c r="C69" s="3" t="str">
        <f>IF($A69="","",INDEX('Contract Summary'!$C$4:$C$203,MATCH($A69,'Contract Summary'!$A$4:$A$203,0)))</f>
        <v/>
      </c>
      <c r="D69" s="9" t="str">
        <f>IF($A69="","",INDEX('Contract Summary'!$E$4:$E$203,MATCH($A69,'Contract Summary'!$A$4:$A$203,0)))</f>
        <v/>
      </c>
      <c r="E69" s="9" t="str">
        <f>IF($A69="","",INDEX('Contract Summary'!$I$4:$I$203,MATCH($A69,'Contract Summary'!$A$4:$A$203,0)))</f>
        <v/>
      </c>
      <c r="F69" s="10"/>
      <c r="G69" s="10"/>
      <c r="H69" s="10"/>
      <c r="I69" s="10"/>
      <c r="J69" s="10"/>
    </row>
    <row r="70" spans="1:10">
      <c r="A70" s="10"/>
      <c r="B70" s="3" t="str">
        <f>IF($A70="","",INDEX('Contract Summary'!$B$4:$B$203,MATCH($A70,'Contract Summary'!$A$4:$A$203,0)))</f>
        <v/>
      </c>
      <c r="C70" s="3" t="str">
        <f>IF($A70="","",INDEX('Contract Summary'!$C$4:$C$203,MATCH($A70,'Contract Summary'!$A$4:$A$203,0)))</f>
        <v/>
      </c>
      <c r="D70" s="9" t="str">
        <f>IF($A70="","",INDEX('Contract Summary'!$E$4:$E$203,MATCH($A70,'Contract Summary'!$A$4:$A$203,0)))</f>
        <v/>
      </c>
      <c r="E70" s="9" t="str">
        <f>IF($A70="","",INDEX('Contract Summary'!$I$4:$I$203,MATCH($A70,'Contract Summary'!$A$4:$A$203,0)))</f>
        <v/>
      </c>
      <c r="F70" s="10"/>
      <c r="G70" s="10"/>
      <c r="H70" s="10"/>
      <c r="I70" s="10"/>
      <c r="J70" s="10"/>
    </row>
    <row r="71" spans="1:10">
      <c r="A71" s="10"/>
      <c r="B71" s="3" t="str">
        <f>IF($A71="","",INDEX('Contract Summary'!$B$4:$B$203,MATCH($A71,'Contract Summary'!$A$4:$A$203,0)))</f>
        <v/>
      </c>
      <c r="C71" s="3" t="str">
        <f>IF($A71="","",INDEX('Contract Summary'!$C$4:$C$203,MATCH($A71,'Contract Summary'!$A$4:$A$203,0)))</f>
        <v/>
      </c>
      <c r="D71" s="9" t="str">
        <f>IF($A71="","",INDEX('Contract Summary'!$E$4:$E$203,MATCH($A71,'Contract Summary'!$A$4:$A$203,0)))</f>
        <v/>
      </c>
      <c r="E71" s="9" t="str">
        <f>IF($A71="","",INDEX('Contract Summary'!$I$4:$I$203,MATCH($A71,'Contract Summary'!$A$4:$A$203,0)))</f>
        <v/>
      </c>
      <c r="F71" s="10"/>
      <c r="G71" s="10"/>
      <c r="H71" s="10"/>
      <c r="I71" s="10"/>
      <c r="J71" s="10"/>
    </row>
    <row r="72" spans="1:10">
      <c r="A72" s="10"/>
      <c r="B72" s="3" t="str">
        <f>IF($A72="","",INDEX('Contract Summary'!$B$4:$B$203,MATCH($A72,'Contract Summary'!$A$4:$A$203,0)))</f>
        <v/>
      </c>
      <c r="C72" s="3" t="str">
        <f>IF($A72="","",INDEX('Contract Summary'!$C$4:$C$203,MATCH($A72,'Contract Summary'!$A$4:$A$203,0)))</f>
        <v/>
      </c>
      <c r="D72" s="9" t="str">
        <f>IF($A72="","",INDEX('Contract Summary'!$E$4:$E$203,MATCH($A72,'Contract Summary'!$A$4:$A$203,0)))</f>
        <v/>
      </c>
      <c r="E72" s="9" t="str">
        <f>IF($A72="","",INDEX('Contract Summary'!$I$4:$I$203,MATCH($A72,'Contract Summary'!$A$4:$A$203,0)))</f>
        <v/>
      </c>
      <c r="F72" s="10"/>
      <c r="G72" s="10"/>
      <c r="H72" s="10"/>
      <c r="I72" s="10"/>
      <c r="J72" s="10"/>
    </row>
    <row r="73" spans="1:10">
      <c r="A73" s="10"/>
      <c r="B73" s="3" t="str">
        <f>IF($A73="","",INDEX('Contract Summary'!$B$4:$B$203,MATCH($A73,'Contract Summary'!$A$4:$A$203,0)))</f>
        <v/>
      </c>
      <c r="C73" s="3" t="str">
        <f>IF($A73="","",INDEX('Contract Summary'!$C$4:$C$203,MATCH($A73,'Contract Summary'!$A$4:$A$203,0)))</f>
        <v/>
      </c>
      <c r="D73" s="9" t="str">
        <f>IF($A73="","",INDEX('Contract Summary'!$E$4:$E$203,MATCH($A73,'Contract Summary'!$A$4:$A$203,0)))</f>
        <v/>
      </c>
      <c r="E73" s="9" t="str">
        <f>IF($A73="","",INDEX('Contract Summary'!$I$4:$I$203,MATCH($A73,'Contract Summary'!$A$4:$A$203,0)))</f>
        <v/>
      </c>
      <c r="F73" s="10"/>
      <c r="G73" s="10"/>
      <c r="H73" s="10"/>
      <c r="I73" s="10"/>
      <c r="J73" s="10"/>
    </row>
    <row r="74" spans="1:10">
      <c r="A74" s="10"/>
      <c r="B74" s="3" t="str">
        <f>IF($A74="","",INDEX('Contract Summary'!$B$4:$B$203,MATCH($A74,'Contract Summary'!$A$4:$A$203,0)))</f>
        <v/>
      </c>
      <c r="C74" s="3" t="str">
        <f>IF($A74="","",INDEX('Contract Summary'!$C$4:$C$203,MATCH($A74,'Contract Summary'!$A$4:$A$203,0)))</f>
        <v/>
      </c>
      <c r="D74" s="9" t="str">
        <f>IF($A74="","",INDEX('Contract Summary'!$E$4:$E$203,MATCH($A74,'Contract Summary'!$A$4:$A$203,0)))</f>
        <v/>
      </c>
      <c r="E74" s="9" t="str">
        <f>IF($A74="","",INDEX('Contract Summary'!$I$4:$I$203,MATCH($A74,'Contract Summary'!$A$4:$A$203,0)))</f>
        <v/>
      </c>
      <c r="F74" s="10"/>
      <c r="G74" s="10"/>
      <c r="H74" s="10"/>
      <c r="I74" s="10"/>
      <c r="J74" s="10"/>
    </row>
    <row r="75" spans="1:10">
      <c r="A75" s="10"/>
      <c r="B75" s="3" t="str">
        <f>IF($A75="","",INDEX('Contract Summary'!$B$4:$B$203,MATCH($A75,'Contract Summary'!$A$4:$A$203,0)))</f>
        <v/>
      </c>
      <c r="C75" s="3" t="str">
        <f>IF($A75="","",INDEX('Contract Summary'!$C$4:$C$203,MATCH($A75,'Contract Summary'!$A$4:$A$203,0)))</f>
        <v/>
      </c>
      <c r="D75" s="9" t="str">
        <f>IF($A75="","",INDEX('Contract Summary'!$E$4:$E$203,MATCH($A75,'Contract Summary'!$A$4:$A$203,0)))</f>
        <v/>
      </c>
      <c r="E75" s="9" t="str">
        <f>IF($A75="","",INDEX('Contract Summary'!$I$4:$I$203,MATCH($A75,'Contract Summary'!$A$4:$A$203,0)))</f>
        <v/>
      </c>
      <c r="F75" s="10"/>
      <c r="G75" s="10"/>
      <c r="H75" s="10"/>
      <c r="I75" s="10"/>
      <c r="J75" s="10"/>
    </row>
    <row r="76" spans="1:10">
      <c r="A76" s="10"/>
      <c r="B76" s="3" t="str">
        <f>IF($A76="","",INDEX('Contract Summary'!$B$4:$B$203,MATCH($A76,'Contract Summary'!$A$4:$A$203,0)))</f>
        <v/>
      </c>
      <c r="C76" s="3" t="str">
        <f>IF($A76="","",INDEX('Contract Summary'!$C$4:$C$203,MATCH($A76,'Contract Summary'!$A$4:$A$203,0)))</f>
        <v/>
      </c>
      <c r="D76" s="9" t="str">
        <f>IF($A76="","",INDEX('Contract Summary'!$E$4:$E$203,MATCH($A76,'Contract Summary'!$A$4:$A$203,0)))</f>
        <v/>
      </c>
      <c r="E76" s="9" t="str">
        <f>IF($A76="","",INDEX('Contract Summary'!$I$4:$I$203,MATCH($A76,'Contract Summary'!$A$4:$A$203,0)))</f>
        <v/>
      </c>
      <c r="F76" s="10"/>
      <c r="G76" s="10"/>
      <c r="H76" s="10"/>
      <c r="I76" s="10"/>
      <c r="J76" s="10"/>
    </row>
    <row r="77" spans="1:10">
      <c r="A77" s="10"/>
      <c r="B77" s="3" t="str">
        <f>IF($A77="","",INDEX('Contract Summary'!$B$4:$B$203,MATCH($A77,'Contract Summary'!$A$4:$A$203,0)))</f>
        <v/>
      </c>
      <c r="C77" s="3" t="str">
        <f>IF($A77="","",INDEX('Contract Summary'!$C$4:$C$203,MATCH($A77,'Contract Summary'!$A$4:$A$203,0)))</f>
        <v/>
      </c>
      <c r="D77" s="9" t="str">
        <f>IF($A77="","",INDEX('Contract Summary'!$E$4:$E$203,MATCH($A77,'Contract Summary'!$A$4:$A$203,0)))</f>
        <v/>
      </c>
      <c r="E77" s="9" t="str">
        <f>IF($A77="","",INDEX('Contract Summary'!$I$4:$I$203,MATCH($A77,'Contract Summary'!$A$4:$A$203,0)))</f>
        <v/>
      </c>
      <c r="F77" s="10"/>
      <c r="G77" s="10"/>
      <c r="H77" s="10"/>
      <c r="I77" s="10"/>
      <c r="J77" s="10"/>
    </row>
    <row r="78" spans="1:10">
      <c r="A78" s="10"/>
      <c r="B78" s="3" t="str">
        <f>IF($A78="","",INDEX('Contract Summary'!$B$4:$B$203,MATCH($A78,'Contract Summary'!$A$4:$A$203,0)))</f>
        <v/>
      </c>
      <c r="C78" s="3" t="str">
        <f>IF($A78="","",INDEX('Contract Summary'!$C$4:$C$203,MATCH($A78,'Contract Summary'!$A$4:$A$203,0)))</f>
        <v/>
      </c>
      <c r="D78" s="9" t="str">
        <f>IF($A78="","",INDEX('Contract Summary'!$E$4:$E$203,MATCH($A78,'Contract Summary'!$A$4:$A$203,0)))</f>
        <v/>
      </c>
      <c r="E78" s="9" t="str">
        <f>IF($A78="","",INDEX('Contract Summary'!$I$4:$I$203,MATCH($A78,'Contract Summary'!$A$4:$A$203,0)))</f>
        <v/>
      </c>
      <c r="F78" s="10"/>
      <c r="G78" s="10"/>
      <c r="H78" s="10"/>
      <c r="I78" s="10"/>
      <c r="J78" s="10"/>
    </row>
    <row r="79" spans="1:10">
      <c r="A79" s="10"/>
      <c r="B79" s="3" t="str">
        <f>IF($A79="","",INDEX('Contract Summary'!$B$4:$B$203,MATCH($A79,'Contract Summary'!$A$4:$A$203,0)))</f>
        <v/>
      </c>
      <c r="C79" s="3" t="str">
        <f>IF($A79="","",INDEX('Contract Summary'!$C$4:$C$203,MATCH($A79,'Contract Summary'!$A$4:$A$203,0)))</f>
        <v/>
      </c>
      <c r="D79" s="9" t="str">
        <f>IF($A79="","",INDEX('Contract Summary'!$E$4:$E$203,MATCH($A79,'Contract Summary'!$A$4:$A$203,0)))</f>
        <v/>
      </c>
      <c r="E79" s="9" t="str">
        <f>IF($A79="","",INDEX('Contract Summary'!$I$4:$I$203,MATCH($A79,'Contract Summary'!$A$4:$A$203,0)))</f>
        <v/>
      </c>
      <c r="F79" s="10"/>
      <c r="G79" s="10"/>
      <c r="H79" s="10"/>
      <c r="I79" s="10"/>
      <c r="J79" s="10"/>
    </row>
    <row r="80" spans="1:10">
      <c r="A80" s="10"/>
      <c r="B80" s="3" t="str">
        <f>IF($A80="","",INDEX('Contract Summary'!$B$4:$B$203,MATCH($A80,'Contract Summary'!$A$4:$A$203,0)))</f>
        <v/>
      </c>
      <c r="C80" s="3" t="str">
        <f>IF($A80="","",INDEX('Contract Summary'!$C$4:$C$203,MATCH($A80,'Contract Summary'!$A$4:$A$203,0)))</f>
        <v/>
      </c>
      <c r="D80" s="9" t="str">
        <f>IF($A80="","",INDEX('Contract Summary'!$E$4:$E$203,MATCH($A80,'Contract Summary'!$A$4:$A$203,0)))</f>
        <v/>
      </c>
      <c r="E80" s="9" t="str">
        <f>IF($A80="","",INDEX('Contract Summary'!$I$4:$I$203,MATCH($A80,'Contract Summary'!$A$4:$A$203,0)))</f>
        <v/>
      </c>
      <c r="F80" s="10"/>
      <c r="G80" s="10"/>
      <c r="H80" s="10"/>
      <c r="I80" s="10"/>
      <c r="J80" s="10"/>
    </row>
    <row r="81" spans="1:10">
      <c r="A81" s="10"/>
      <c r="B81" s="3" t="str">
        <f>IF($A81="","",INDEX('Contract Summary'!$B$4:$B$203,MATCH($A81,'Contract Summary'!$A$4:$A$203,0)))</f>
        <v/>
      </c>
      <c r="C81" s="3" t="str">
        <f>IF($A81="","",INDEX('Contract Summary'!$C$4:$C$203,MATCH($A81,'Contract Summary'!$A$4:$A$203,0)))</f>
        <v/>
      </c>
      <c r="D81" s="9" t="str">
        <f>IF($A81="","",INDEX('Contract Summary'!$E$4:$E$203,MATCH($A81,'Contract Summary'!$A$4:$A$203,0)))</f>
        <v/>
      </c>
      <c r="E81" s="9" t="str">
        <f>IF($A81="","",INDEX('Contract Summary'!$I$4:$I$203,MATCH($A81,'Contract Summary'!$A$4:$A$203,0)))</f>
        <v/>
      </c>
      <c r="F81" s="10"/>
      <c r="G81" s="10"/>
      <c r="H81" s="10"/>
      <c r="I81" s="10"/>
      <c r="J81" s="10"/>
    </row>
    <row r="82" spans="1:10">
      <c r="A82" s="10"/>
      <c r="B82" s="3" t="str">
        <f>IF($A82="","",INDEX('Contract Summary'!$B$4:$B$203,MATCH($A82,'Contract Summary'!$A$4:$A$203,0)))</f>
        <v/>
      </c>
      <c r="C82" s="3" t="str">
        <f>IF($A82="","",INDEX('Contract Summary'!$C$4:$C$203,MATCH($A82,'Contract Summary'!$A$4:$A$203,0)))</f>
        <v/>
      </c>
      <c r="D82" s="9" t="str">
        <f>IF($A82="","",INDEX('Contract Summary'!$E$4:$E$203,MATCH($A82,'Contract Summary'!$A$4:$A$203,0)))</f>
        <v/>
      </c>
      <c r="E82" s="9" t="str">
        <f>IF($A82="","",INDEX('Contract Summary'!$I$4:$I$203,MATCH($A82,'Contract Summary'!$A$4:$A$203,0)))</f>
        <v/>
      </c>
      <c r="F82" s="10"/>
      <c r="G82" s="10"/>
      <c r="H82" s="10"/>
      <c r="I82" s="10"/>
      <c r="J82" s="10"/>
    </row>
    <row r="83" spans="1:10">
      <c r="A83" s="10"/>
      <c r="B83" s="3" t="str">
        <f>IF($A83="","",INDEX('Contract Summary'!$B$4:$B$203,MATCH($A83,'Contract Summary'!$A$4:$A$203,0)))</f>
        <v/>
      </c>
      <c r="C83" s="3" t="str">
        <f>IF($A83="","",INDEX('Contract Summary'!$C$4:$C$203,MATCH($A83,'Contract Summary'!$A$4:$A$203,0)))</f>
        <v/>
      </c>
      <c r="D83" s="9" t="str">
        <f>IF($A83="","",INDEX('Contract Summary'!$E$4:$E$203,MATCH($A83,'Contract Summary'!$A$4:$A$203,0)))</f>
        <v/>
      </c>
      <c r="E83" s="9" t="str">
        <f>IF($A83="","",INDEX('Contract Summary'!$I$4:$I$203,MATCH($A83,'Contract Summary'!$A$4:$A$203,0)))</f>
        <v/>
      </c>
      <c r="F83" s="10"/>
      <c r="G83" s="10"/>
      <c r="H83" s="10"/>
      <c r="I83" s="10"/>
      <c r="J83" s="10"/>
    </row>
    <row r="84" spans="1:10">
      <c r="A84" s="10"/>
      <c r="B84" s="3" t="str">
        <f>IF($A84="","",INDEX('Contract Summary'!$B$4:$B$203,MATCH($A84,'Contract Summary'!$A$4:$A$203,0)))</f>
        <v/>
      </c>
      <c r="C84" s="3" t="str">
        <f>IF($A84="","",INDEX('Contract Summary'!$C$4:$C$203,MATCH($A84,'Contract Summary'!$A$4:$A$203,0)))</f>
        <v/>
      </c>
      <c r="D84" s="9" t="str">
        <f>IF($A84="","",INDEX('Contract Summary'!$E$4:$E$203,MATCH($A84,'Contract Summary'!$A$4:$A$203,0)))</f>
        <v/>
      </c>
      <c r="E84" s="9" t="str">
        <f>IF($A84="","",INDEX('Contract Summary'!$I$4:$I$203,MATCH($A84,'Contract Summary'!$A$4:$A$203,0)))</f>
        <v/>
      </c>
      <c r="F84" s="10"/>
      <c r="G84" s="10"/>
      <c r="H84" s="10"/>
      <c r="I84" s="10"/>
      <c r="J84" s="10"/>
    </row>
    <row r="85" spans="1:10">
      <c r="A85" s="10"/>
      <c r="B85" s="3" t="str">
        <f>IF($A85="","",INDEX('Contract Summary'!$B$4:$B$203,MATCH($A85,'Contract Summary'!$A$4:$A$203,0)))</f>
        <v/>
      </c>
      <c r="C85" s="3" t="str">
        <f>IF($A85="","",INDEX('Contract Summary'!$C$4:$C$203,MATCH($A85,'Contract Summary'!$A$4:$A$203,0)))</f>
        <v/>
      </c>
      <c r="D85" s="9" t="str">
        <f>IF($A85="","",INDEX('Contract Summary'!$E$4:$E$203,MATCH($A85,'Contract Summary'!$A$4:$A$203,0)))</f>
        <v/>
      </c>
      <c r="E85" s="9" t="str">
        <f>IF($A85="","",INDEX('Contract Summary'!$I$4:$I$203,MATCH($A85,'Contract Summary'!$A$4:$A$203,0)))</f>
        <v/>
      </c>
      <c r="F85" s="10"/>
      <c r="G85" s="10"/>
      <c r="H85" s="10"/>
      <c r="I85" s="10"/>
      <c r="J85" s="10"/>
    </row>
    <row r="86" spans="1:10">
      <c r="A86" s="10"/>
      <c r="B86" s="3" t="str">
        <f>IF($A86="","",INDEX('Contract Summary'!$B$4:$B$203,MATCH($A86,'Contract Summary'!$A$4:$A$203,0)))</f>
        <v/>
      </c>
      <c r="C86" s="3" t="str">
        <f>IF($A86="","",INDEX('Contract Summary'!$C$4:$C$203,MATCH($A86,'Contract Summary'!$A$4:$A$203,0)))</f>
        <v/>
      </c>
      <c r="D86" s="9" t="str">
        <f>IF($A86="","",INDEX('Contract Summary'!$E$4:$E$203,MATCH($A86,'Contract Summary'!$A$4:$A$203,0)))</f>
        <v/>
      </c>
      <c r="E86" s="9" t="str">
        <f>IF($A86="","",INDEX('Contract Summary'!$I$4:$I$203,MATCH($A86,'Contract Summary'!$A$4:$A$203,0)))</f>
        <v/>
      </c>
      <c r="F86" s="10"/>
      <c r="G86" s="10"/>
      <c r="H86" s="10"/>
      <c r="I86" s="10"/>
      <c r="J86" s="10"/>
    </row>
    <row r="87" spans="1:10">
      <c r="A87" s="10"/>
      <c r="B87" s="3" t="str">
        <f>IF($A87="","",INDEX('Contract Summary'!$B$4:$B$203,MATCH($A87,'Contract Summary'!$A$4:$A$203,0)))</f>
        <v/>
      </c>
      <c r="C87" s="3" t="str">
        <f>IF($A87="","",INDEX('Contract Summary'!$C$4:$C$203,MATCH($A87,'Contract Summary'!$A$4:$A$203,0)))</f>
        <v/>
      </c>
      <c r="D87" s="9" t="str">
        <f>IF($A87="","",INDEX('Contract Summary'!$E$4:$E$203,MATCH($A87,'Contract Summary'!$A$4:$A$203,0)))</f>
        <v/>
      </c>
      <c r="E87" s="9" t="str">
        <f>IF($A87="","",INDEX('Contract Summary'!$I$4:$I$203,MATCH($A87,'Contract Summary'!$A$4:$A$203,0)))</f>
        <v/>
      </c>
      <c r="F87" s="10"/>
      <c r="G87" s="10"/>
      <c r="H87" s="10"/>
      <c r="I87" s="10"/>
      <c r="J87" s="10"/>
    </row>
    <row r="88" spans="1:10">
      <c r="A88" s="10"/>
      <c r="B88" s="3" t="str">
        <f>IF($A88="","",INDEX('Contract Summary'!$B$4:$B$203,MATCH($A88,'Contract Summary'!$A$4:$A$203,0)))</f>
        <v/>
      </c>
      <c r="C88" s="3" t="str">
        <f>IF($A88="","",INDEX('Contract Summary'!$C$4:$C$203,MATCH($A88,'Contract Summary'!$A$4:$A$203,0)))</f>
        <v/>
      </c>
      <c r="D88" s="9" t="str">
        <f>IF($A88="","",INDEX('Contract Summary'!$E$4:$E$203,MATCH($A88,'Contract Summary'!$A$4:$A$203,0)))</f>
        <v/>
      </c>
      <c r="E88" s="9" t="str">
        <f>IF($A88="","",INDEX('Contract Summary'!$I$4:$I$203,MATCH($A88,'Contract Summary'!$A$4:$A$203,0)))</f>
        <v/>
      </c>
      <c r="F88" s="10"/>
      <c r="G88" s="10"/>
      <c r="H88" s="10"/>
      <c r="I88" s="10"/>
      <c r="J88" s="10"/>
    </row>
    <row r="89" spans="1:10">
      <c r="A89" s="10"/>
      <c r="B89" s="3" t="str">
        <f>IF($A89="","",INDEX('Contract Summary'!$B$4:$B$203,MATCH($A89,'Contract Summary'!$A$4:$A$203,0)))</f>
        <v/>
      </c>
      <c r="C89" s="3" t="str">
        <f>IF($A89="","",INDEX('Contract Summary'!$C$4:$C$203,MATCH($A89,'Contract Summary'!$A$4:$A$203,0)))</f>
        <v/>
      </c>
      <c r="D89" s="9" t="str">
        <f>IF($A89="","",INDEX('Contract Summary'!$E$4:$E$203,MATCH($A89,'Contract Summary'!$A$4:$A$203,0)))</f>
        <v/>
      </c>
      <c r="E89" s="9" t="str">
        <f>IF($A89="","",INDEX('Contract Summary'!$I$4:$I$203,MATCH($A89,'Contract Summary'!$A$4:$A$203,0)))</f>
        <v/>
      </c>
      <c r="F89" s="10"/>
      <c r="G89" s="10"/>
      <c r="H89" s="10"/>
      <c r="I89" s="10"/>
      <c r="J89" s="10"/>
    </row>
    <row r="90" spans="1:10">
      <c r="A90" s="10"/>
      <c r="B90" s="3" t="str">
        <f>IF($A90="","",INDEX('Contract Summary'!$B$4:$B$203,MATCH($A90,'Contract Summary'!$A$4:$A$203,0)))</f>
        <v/>
      </c>
      <c r="C90" s="3" t="str">
        <f>IF($A90="","",INDEX('Contract Summary'!$C$4:$C$203,MATCH($A90,'Contract Summary'!$A$4:$A$203,0)))</f>
        <v/>
      </c>
      <c r="D90" s="9" t="str">
        <f>IF($A90="","",INDEX('Contract Summary'!$E$4:$E$203,MATCH($A90,'Contract Summary'!$A$4:$A$203,0)))</f>
        <v/>
      </c>
      <c r="E90" s="9" t="str">
        <f>IF($A90="","",INDEX('Contract Summary'!$I$4:$I$203,MATCH($A90,'Contract Summary'!$A$4:$A$203,0)))</f>
        <v/>
      </c>
      <c r="F90" s="10"/>
      <c r="G90" s="10"/>
      <c r="H90" s="10"/>
      <c r="I90" s="10"/>
      <c r="J90" s="10"/>
    </row>
    <row r="91" spans="1:10">
      <c r="A91" s="10"/>
      <c r="B91" s="3" t="str">
        <f>IF($A91="","",INDEX('Contract Summary'!$B$4:$B$203,MATCH($A91,'Contract Summary'!$A$4:$A$203,0)))</f>
        <v/>
      </c>
      <c r="C91" s="3" t="str">
        <f>IF($A91="","",INDEX('Contract Summary'!$C$4:$C$203,MATCH($A91,'Contract Summary'!$A$4:$A$203,0)))</f>
        <v/>
      </c>
      <c r="D91" s="9" t="str">
        <f>IF($A91="","",INDEX('Contract Summary'!$E$4:$E$203,MATCH($A91,'Contract Summary'!$A$4:$A$203,0)))</f>
        <v/>
      </c>
      <c r="E91" s="9" t="str">
        <f>IF($A91="","",INDEX('Contract Summary'!$I$4:$I$203,MATCH($A91,'Contract Summary'!$A$4:$A$203,0)))</f>
        <v/>
      </c>
      <c r="F91" s="10"/>
      <c r="G91" s="10"/>
      <c r="H91" s="10"/>
      <c r="I91" s="10"/>
      <c r="J91" s="10"/>
    </row>
    <row r="92" spans="1:10">
      <c r="A92" s="10"/>
      <c r="B92" s="3" t="str">
        <f>IF($A92="","",INDEX('Contract Summary'!$B$4:$B$203,MATCH($A92,'Contract Summary'!$A$4:$A$203,0)))</f>
        <v/>
      </c>
      <c r="C92" s="3" t="str">
        <f>IF($A92="","",INDEX('Contract Summary'!$C$4:$C$203,MATCH($A92,'Contract Summary'!$A$4:$A$203,0)))</f>
        <v/>
      </c>
      <c r="D92" s="9" t="str">
        <f>IF($A92="","",INDEX('Contract Summary'!$E$4:$E$203,MATCH($A92,'Contract Summary'!$A$4:$A$203,0)))</f>
        <v/>
      </c>
      <c r="E92" s="9" t="str">
        <f>IF($A92="","",INDEX('Contract Summary'!$I$4:$I$203,MATCH($A92,'Contract Summary'!$A$4:$A$203,0)))</f>
        <v/>
      </c>
      <c r="F92" s="10"/>
      <c r="G92" s="10"/>
      <c r="H92" s="10"/>
      <c r="I92" s="10"/>
      <c r="J92" s="10"/>
    </row>
    <row r="93" spans="1:10">
      <c r="A93" s="10"/>
      <c r="B93" s="3" t="str">
        <f>IF($A93="","",INDEX('Contract Summary'!$B$4:$B$203,MATCH($A93,'Contract Summary'!$A$4:$A$203,0)))</f>
        <v/>
      </c>
      <c r="C93" s="3" t="str">
        <f>IF($A93="","",INDEX('Contract Summary'!$C$4:$C$203,MATCH($A93,'Contract Summary'!$A$4:$A$203,0)))</f>
        <v/>
      </c>
      <c r="D93" s="9" t="str">
        <f>IF($A93="","",INDEX('Contract Summary'!$E$4:$E$203,MATCH($A93,'Contract Summary'!$A$4:$A$203,0)))</f>
        <v/>
      </c>
      <c r="E93" s="9" t="str">
        <f>IF($A93="","",INDEX('Contract Summary'!$I$4:$I$203,MATCH($A93,'Contract Summary'!$A$4:$A$203,0)))</f>
        <v/>
      </c>
      <c r="F93" s="10"/>
      <c r="G93" s="10"/>
      <c r="H93" s="10"/>
      <c r="I93" s="10"/>
      <c r="J93" s="10"/>
    </row>
    <row r="94" spans="1:10">
      <c r="A94" s="10"/>
      <c r="B94" s="3" t="str">
        <f>IF($A94="","",INDEX('Contract Summary'!$B$4:$B$203,MATCH($A94,'Contract Summary'!$A$4:$A$203,0)))</f>
        <v/>
      </c>
      <c r="C94" s="3" t="str">
        <f>IF($A94="","",INDEX('Contract Summary'!$C$4:$C$203,MATCH($A94,'Contract Summary'!$A$4:$A$203,0)))</f>
        <v/>
      </c>
      <c r="D94" s="9" t="str">
        <f>IF($A94="","",INDEX('Contract Summary'!$E$4:$E$203,MATCH($A94,'Contract Summary'!$A$4:$A$203,0)))</f>
        <v/>
      </c>
      <c r="E94" s="9" t="str">
        <f>IF($A94="","",INDEX('Contract Summary'!$I$4:$I$203,MATCH($A94,'Contract Summary'!$A$4:$A$203,0)))</f>
        <v/>
      </c>
      <c r="F94" s="10"/>
      <c r="G94" s="10"/>
      <c r="H94" s="10"/>
      <c r="I94" s="10"/>
      <c r="J94" s="10"/>
    </row>
    <row r="95" spans="1:10">
      <c r="A95" s="10"/>
      <c r="B95" s="3" t="str">
        <f>IF($A95="","",INDEX('Contract Summary'!$B$4:$B$203,MATCH($A95,'Contract Summary'!$A$4:$A$203,0)))</f>
        <v/>
      </c>
      <c r="C95" s="3" t="str">
        <f>IF($A95="","",INDEX('Contract Summary'!$C$4:$C$203,MATCH($A95,'Contract Summary'!$A$4:$A$203,0)))</f>
        <v/>
      </c>
      <c r="D95" s="9" t="str">
        <f>IF($A95="","",INDEX('Contract Summary'!$E$4:$E$203,MATCH($A95,'Contract Summary'!$A$4:$A$203,0)))</f>
        <v/>
      </c>
      <c r="E95" s="9" t="str">
        <f>IF($A95="","",INDEX('Contract Summary'!$I$4:$I$203,MATCH($A95,'Contract Summary'!$A$4:$A$203,0)))</f>
        <v/>
      </c>
      <c r="F95" s="10"/>
      <c r="G95" s="10"/>
      <c r="H95" s="10"/>
      <c r="I95" s="10"/>
      <c r="J95" s="10"/>
    </row>
    <row r="96" spans="1:10">
      <c r="A96" s="10"/>
      <c r="B96" s="3" t="str">
        <f>IF($A96="","",INDEX('Contract Summary'!$B$4:$B$203,MATCH($A96,'Contract Summary'!$A$4:$A$203,0)))</f>
        <v/>
      </c>
      <c r="C96" s="3" t="str">
        <f>IF($A96="","",INDEX('Contract Summary'!$C$4:$C$203,MATCH($A96,'Contract Summary'!$A$4:$A$203,0)))</f>
        <v/>
      </c>
      <c r="D96" s="9" t="str">
        <f>IF($A96="","",INDEX('Contract Summary'!$E$4:$E$203,MATCH($A96,'Contract Summary'!$A$4:$A$203,0)))</f>
        <v/>
      </c>
      <c r="E96" s="9" t="str">
        <f>IF($A96="","",INDEX('Contract Summary'!$I$4:$I$203,MATCH($A96,'Contract Summary'!$A$4:$A$203,0)))</f>
        <v/>
      </c>
      <c r="F96" s="10"/>
      <c r="G96" s="10"/>
      <c r="H96" s="10"/>
      <c r="I96" s="10"/>
      <c r="J96" s="10"/>
    </row>
    <row r="97" spans="1:10">
      <c r="A97" s="10"/>
      <c r="B97" s="3" t="str">
        <f>IF($A97="","",INDEX('Contract Summary'!$B$4:$B$203,MATCH($A97,'Contract Summary'!$A$4:$A$203,0)))</f>
        <v/>
      </c>
      <c r="C97" s="3" t="str">
        <f>IF($A97="","",INDEX('Contract Summary'!$C$4:$C$203,MATCH($A97,'Contract Summary'!$A$4:$A$203,0)))</f>
        <v/>
      </c>
      <c r="D97" s="9" t="str">
        <f>IF($A97="","",INDEX('Contract Summary'!$E$4:$E$203,MATCH($A97,'Contract Summary'!$A$4:$A$203,0)))</f>
        <v/>
      </c>
      <c r="E97" s="9" t="str">
        <f>IF($A97="","",INDEX('Contract Summary'!$I$4:$I$203,MATCH($A97,'Contract Summary'!$A$4:$A$203,0)))</f>
        <v/>
      </c>
      <c r="F97" s="10"/>
      <c r="G97" s="10"/>
      <c r="H97" s="10"/>
      <c r="I97" s="10"/>
      <c r="J97" s="10"/>
    </row>
    <row r="98" spans="1:10">
      <c r="A98" s="10"/>
      <c r="B98" s="3" t="str">
        <f>IF($A98="","",INDEX('Contract Summary'!$B$4:$B$203,MATCH($A98,'Contract Summary'!$A$4:$A$203,0)))</f>
        <v/>
      </c>
      <c r="C98" s="3" t="str">
        <f>IF($A98="","",INDEX('Contract Summary'!$C$4:$C$203,MATCH($A98,'Contract Summary'!$A$4:$A$203,0)))</f>
        <v/>
      </c>
      <c r="D98" s="9" t="str">
        <f>IF($A98="","",INDEX('Contract Summary'!$E$4:$E$203,MATCH($A98,'Contract Summary'!$A$4:$A$203,0)))</f>
        <v/>
      </c>
      <c r="E98" s="9" t="str">
        <f>IF($A98="","",INDEX('Contract Summary'!$I$4:$I$203,MATCH($A98,'Contract Summary'!$A$4:$A$203,0)))</f>
        <v/>
      </c>
      <c r="F98" s="10"/>
      <c r="G98" s="10"/>
      <c r="H98" s="10"/>
      <c r="I98" s="10"/>
      <c r="J98" s="10"/>
    </row>
    <row r="99" spans="1:10">
      <c r="A99" s="10"/>
      <c r="B99" s="3" t="str">
        <f>IF($A99="","",INDEX('Contract Summary'!$B$4:$B$203,MATCH($A99,'Contract Summary'!$A$4:$A$203,0)))</f>
        <v/>
      </c>
      <c r="C99" s="3" t="str">
        <f>IF($A99="","",INDEX('Contract Summary'!$C$4:$C$203,MATCH($A99,'Contract Summary'!$A$4:$A$203,0)))</f>
        <v/>
      </c>
      <c r="D99" s="9" t="str">
        <f>IF($A99="","",INDEX('Contract Summary'!$E$4:$E$203,MATCH($A99,'Contract Summary'!$A$4:$A$203,0)))</f>
        <v/>
      </c>
      <c r="E99" s="9" t="str">
        <f>IF($A99="","",INDEX('Contract Summary'!$I$4:$I$203,MATCH($A99,'Contract Summary'!$A$4:$A$203,0)))</f>
        <v/>
      </c>
      <c r="F99" s="10"/>
      <c r="G99" s="10"/>
      <c r="H99" s="10"/>
      <c r="I99" s="10"/>
      <c r="J99" s="10"/>
    </row>
    <row r="100" spans="1:10">
      <c r="A100" s="10"/>
      <c r="B100" s="3" t="str">
        <f>IF($A100="","",INDEX('Contract Summary'!$B$4:$B$203,MATCH($A100,'Contract Summary'!$A$4:$A$203,0)))</f>
        <v/>
      </c>
      <c r="C100" s="3" t="str">
        <f>IF($A100="","",INDEX('Contract Summary'!$C$4:$C$203,MATCH($A100,'Contract Summary'!$A$4:$A$203,0)))</f>
        <v/>
      </c>
      <c r="D100" s="9" t="str">
        <f>IF($A100="","",INDEX('Contract Summary'!$E$4:$E$203,MATCH($A100,'Contract Summary'!$A$4:$A$203,0)))</f>
        <v/>
      </c>
      <c r="E100" s="9" t="str">
        <f>IF($A100="","",INDEX('Contract Summary'!$I$4:$I$203,MATCH($A100,'Contract Summary'!$A$4:$A$203,0)))</f>
        <v/>
      </c>
      <c r="F100" s="10"/>
      <c r="G100" s="10"/>
      <c r="H100" s="10"/>
      <c r="I100" s="10"/>
      <c r="J100" s="10"/>
    </row>
    <row r="101" spans="1:10">
      <c r="A101" s="10"/>
      <c r="B101" s="3" t="str">
        <f>IF($A101="","",INDEX('Contract Summary'!$B$4:$B$203,MATCH($A101,'Contract Summary'!$A$4:$A$203,0)))</f>
        <v/>
      </c>
      <c r="C101" s="3" t="str">
        <f>IF($A101="","",INDEX('Contract Summary'!$C$4:$C$203,MATCH($A101,'Contract Summary'!$A$4:$A$203,0)))</f>
        <v/>
      </c>
      <c r="D101" s="9" t="str">
        <f>IF($A101="","",INDEX('Contract Summary'!$E$4:$E$203,MATCH($A101,'Contract Summary'!$A$4:$A$203,0)))</f>
        <v/>
      </c>
      <c r="E101" s="9" t="str">
        <f>IF($A101="","",INDEX('Contract Summary'!$I$4:$I$203,MATCH($A101,'Contract Summary'!$A$4:$A$203,0)))</f>
        <v/>
      </c>
      <c r="F101" s="10"/>
      <c r="G101" s="10"/>
      <c r="H101" s="10"/>
      <c r="I101" s="10"/>
      <c r="J101" s="10"/>
    </row>
    <row r="102" spans="1:10">
      <c r="A102" s="10"/>
      <c r="B102" s="3" t="str">
        <f>IF($A102="","",INDEX('Contract Summary'!$B$4:$B$203,MATCH($A102,'Contract Summary'!$A$4:$A$203,0)))</f>
        <v/>
      </c>
      <c r="C102" s="3" t="str">
        <f>IF($A102="","",INDEX('Contract Summary'!$C$4:$C$203,MATCH($A102,'Contract Summary'!$A$4:$A$203,0)))</f>
        <v/>
      </c>
      <c r="D102" s="9" t="str">
        <f>IF($A102="","",INDEX('Contract Summary'!$E$4:$E$203,MATCH($A102,'Contract Summary'!$A$4:$A$203,0)))</f>
        <v/>
      </c>
      <c r="E102" s="9" t="str">
        <f>IF($A102="","",INDEX('Contract Summary'!$I$4:$I$203,MATCH($A102,'Contract Summary'!$A$4:$A$203,0)))</f>
        <v/>
      </c>
      <c r="F102" s="10"/>
      <c r="G102" s="10"/>
      <c r="H102" s="10"/>
      <c r="I102" s="10"/>
      <c r="J102" s="10"/>
    </row>
    <row r="103" spans="1:10">
      <c r="A103" s="10"/>
      <c r="B103" s="3" t="str">
        <f>IF($A103="","",INDEX('Contract Summary'!$B$4:$B$203,MATCH($A103,'Contract Summary'!$A$4:$A$203,0)))</f>
        <v/>
      </c>
      <c r="C103" s="3" t="str">
        <f>IF($A103="","",INDEX('Contract Summary'!$C$4:$C$203,MATCH($A103,'Contract Summary'!$A$4:$A$203,0)))</f>
        <v/>
      </c>
      <c r="D103" s="9" t="str">
        <f>IF($A103="","",INDEX('Contract Summary'!$E$4:$E$203,MATCH($A103,'Contract Summary'!$A$4:$A$203,0)))</f>
        <v/>
      </c>
      <c r="E103" s="9" t="str">
        <f>IF($A103="","",INDEX('Contract Summary'!$I$4:$I$203,MATCH($A103,'Contract Summary'!$A$4:$A$203,0)))</f>
        <v/>
      </c>
      <c r="F103" s="10"/>
      <c r="G103" s="10"/>
      <c r="H103" s="10"/>
      <c r="I103" s="10"/>
      <c r="J103" s="10"/>
    </row>
    <row r="104" spans="1:10">
      <c r="A104" s="10"/>
      <c r="B104" s="3" t="str">
        <f>IF($A104="","",INDEX('Contract Summary'!$B$4:$B$203,MATCH($A104,'Contract Summary'!$A$4:$A$203,0)))</f>
        <v/>
      </c>
      <c r="C104" s="3" t="str">
        <f>IF($A104="","",INDEX('Contract Summary'!$C$4:$C$203,MATCH($A104,'Contract Summary'!$A$4:$A$203,0)))</f>
        <v/>
      </c>
      <c r="D104" s="9" t="str">
        <f>IF($A104="","",INDEX('Contract Summary'!$E$4:$E$203,MATCH($A104,'Contract Summary'!$A$4:$A$203,0)))</f>
        <v/>
      </c>
      <c r="E104" s="9" t="str">
        <f>IF($A104="","",INDEX('Contract Summary'!$I$4:$I$203,MATCH($A104,'Contract Summary'!$A$4:$A$203,0)))</f>
        <v/>
      </c>
      <c r="F104" s="10"/>
      <c r="G104" s="10"/>
      <c r="H104" s="10"/>
      <c r="I104" s="10"/>
      <c r="J104" s="10"/>
    </row>
    <row r="105" spans="1:10">
      <c r="A105" s="10"/>
      <c r="B105" s="3" t="str">
        <f>IF($A105="","",INDEX('Contract Summary'!$B$4:$B$203,MATCH($A105,'Contract Summary'!$A$4:$A$203,0)))</f>
        <v/>
      </c>
      <c r="C105" s="3" t="str">
        <f>IF($A105="","",INDEX('Contract Summary'!$C$4:$C$203,MATCH($A105,'Contract Summary'!$A$4:$A$203,0)))</f>
        <v/>
      </c>
      <c r="D105" s="9" t="str">
        <f>IF($A105="","",INDEX('Contract Summary'!$E$4:$E$203,MATCH($A105,'Contract Summary'!$A$4:$A$203,0)))</f>
        <v/>
      </c>
      <c r="E105" s="9" t="str">
        <f>IF($A105="","",INDEX('Contract Summary'!$I$4:$I$203,MATCH($A105,'Contract Summary'!$A$4:$A$203,0)))</f>
        <v/>
      </c>
      <c r="F105" s="10"/>
      <c r="G105" s="10"/>
      <c r="H105" s="10"/>
      <c r="I105" s="10"/>
      <c r="J105" s="10"/>
    </row>
    <row r="106" spans="1:10">
      <c r="A106" s="10"/>
      <c r="B106" s="3" t="str">
        <f>IF($A106="","",INDEX('Contract Summary'!$B$4:$B$203,MATCH($A106,'Contract Summary'!$A$4:$A$203,0)))</f>
        <v/>
      </c>
      <c r="C106" s="3" t="str">
        <f>IF($A106="","",INDEX('Contract Summary'!$C$4:$C$203,MATCH($A106,'Contract Summary'!$A$4:$A$203,0)))</f>
        <v/>
      </c>
      <c r="D106" s="9" t="str">
        <f>IF($A106="","",INDEX('Contract Summary'!$E$4:$E$203,MATCH($A106,'Contract Summary'!$A$4:$A$203,0)))</f>
        <v/>
      </c>
      <c r="E106" s="9" t="str">
        <f>IF($A106="","",INDEX('Contract Summary'!$I$4:$I$203,MATCH($A106,'Contract Summary'!$A$4:$A$203,0)))</f>
        <v/>
      </c>
      <c r="F106" s="10"/>
      <c r="G106" s="10"/>
      <c r="H106" s="10"/>
      <c r="I106" s="10"/>
      <c r="J106" s="10"/>
    </row>
    <row r="107" spans="1:10">
      <c r="A107" s="10"/>
      <c r="B107" s="3" t="str">
        <f>IF($A107="","",INDEX('Contract Summary'!$B$4:$B$203,MATCH($A107,'Contract Summary'!$A$4:$A$203,0)))</f>
        <v/>
      </c>
      <c r="C107" s="3" t="str">
        <f>IF($A107="","",INDEX('Contract Summary'!$C$4:$C$203,MATCH($A107,'Contract Summary'!$A$4:$A$203,0)))</f>
        <v/>
      </c>
      <c r="D107" s="9" t="str">
        <f>IF($A107="","",INDEX('Contract Summary'!$E$4:$E$203,MATCH($A107,'Contract Summary'!$A$4:$A$203,0)))</f>
        <v/>
      </c>
      <c r="E107" s="9" t="str">
        <f>IF($A107="","",INDEX('Contract Summary'!$I$4:$I$203,MATCH($A107,'Contract Summary'!$A$4:$A$203,0)))</f>
        <v/>
      </c>
      <c r="F107" s="10"/>
      <c r="G107" s="10"/>
      <c r="H107" s="10"/>
      <c r="I107" s="10"/>
      <c r="J107" s="10"/>
    </row>
    <row r="108" spans="1:10">
      <c r="A108" s="10"/>
      <c r="B108" s="3" t="str">
        <f>IF($A108="","",INDEX('Contract Summary'!$B$4:$B$203,MATCH($A108,'Contract Summary'!$A$4:$A$203,0)))</f>
        <v/>
      </c>
      <c r="C108" s="3" t="str">
        <f>IF($A108="","",INDEX('Contract Summary'!$C$4:$C$203,MATCH($A108,'Contract Summary'!$A$4:$A$203,0)))</f>
        <v/>
      </c>
      <c r="D108" s="9" t="str">
        <f>IF($A108="","",INDEX('Contract Summary'!$E$4:$E$203,MATCH($A108,'Contract Summary'!$A$4:$A$203,0)))</f>
        <v/>
      </c>
      <c r="E108" s="9" t="str">
        <f>IF($A108="","",INDEX('Contract Summary'!$I$4:$I$203,MATCH($A108,'Contract Summary'!$A$4:$A$203,0)))</f>
        <v/>
      </c>
      <c r="F108" s="10"/>
      <c r="G108" s="10"/>
      <c r="H108" s="10"/>
      <c r="I108" s="10"/>
      <c r="J108" s="10"/>
    </row>
    <row r="109" spans="1:10">
      <c r="A109" s="10"/>
      <c r="B109" s="3" t="str">
        <f>IF($A109="","",INDEX('Contract Summary'!$B$4:$B$203,MATCH($A109,'Contract Summary'!$A$4:$A$203,0)))</f>
        <v/>
      </c>
      <c r="C109" s="3" t="str">
        <f>IF($A109="","",INDEX('Contract Summary'!$C$4:$C$203,MATCH($A109,'Contract Summary'!$A$4:$A$203,0)))</f>
        <v/>
      </c>
      <c r="D109" s="9" t="str">
        <f>IF($A109="","",INDEX('Contract Summary'!$E$4:$E$203,MATCH($A109,'Contract Summary'!$A$4:$A$203,0)))</f>
        <v/>
      </c>
      <c r="E109" s="9" t="str">
        <f>IF($A109="","",INDEX('Contract Summary'!$I$4:$I$203,MATCH($A109,'Contract Summary'!$A$4:$A$203,0)))</f>
        <v/>
      </c>
      <c r="F109" s="10"/>
      <c r="G109" s="10"/>
      <c r="H109" s="10"/>
      <c r="I109" s="10"/>
      <c r="J109" s="10"/>
    </row>
    <row r="110" spans="1:10">
      <c r="A110" s="10"/>
      <c r="B110" s="3" t="str">
        <f>IF($A110="","",INDEX('Contract Summary'!$B$4:$B$203,MATCH($A110,'Contract Summary'!$A$4:$A$203,0)))</f>
        <v/>
      </c>
      <c r="C110" s="3" t="str">
        <f>IF($A110="","",INDEX('Contract Summary'!$C$4:$C$203,MATCH($A110,'Contract Summary'!$A$4:$A$203,0)))</f>
        <v/>
      </c>
      <c r="D110" s="9" t="str">
        <f>IF($A110="","",INDEX('Contract Summary'!$E$4:$E$203,MATCH($A110,'Contract Summary'!$A$4:$A$203,0)))</f>
        <v/>
      </c>
      <c r="E110" s="9" t="str">
        <f>IF($A110="","",INDEX('Contract Summary'!$I$4:$I$203,MATCH($A110,'Contract Summary'!$A$4:$A$203,0)))</f>
        <v/>
      </c>
      <c r="F110" s="10"/>
      <c r="G110" s="10"/>
      <c r="H110" s="10"/>
      <c r="I110" s="10"/>
      <c r="J110" s="10"/>
    </row>
    <row r="111" spans="1:10">
      <c r="A111" s="10"/>
      <c r="B111" s="3" t="str">
        <f>IF($A111="","",INDEX('Contract Summary'!$B$4:$B$203,MATCH($A111,'Contract Summary'!$A$4:$A$203,0)))</f>
        <v/>
      </c>
      <c r="C111" s="3" t="str">
        <f>IF($A111="","",INDEX('Contract Summary'!$C$4:$C$203,MATCH($A111,'Contract Summary'!$A$4:$A$203,0)))</f>
        <v/>
      </c>
      <c r="D111" s="9" t="str">
        <f>IF($A111="","",INDEX('Contract Summary'!$E$4:$E$203,MATCH($A111,'Contract Summary'!$A$4:$A$203,0)))</f>
        <v/>
      </c>
      <c r="E111" s="9" t="str">
        <f>IF($A111="","",INDEX('Contract Summary'!$I$4:$I$203,MATCH($A111,'Contract Summary'!$A$4:$A$203,0)))</f>
        <v/>
      </c>
      <c r="F111" s="10"/>
      <c r="G111" s="10"/>
      <c r="H111" s="10"/>
      <c r="I111" s="10"/>
      <c r="J111" s="10"/>
    </row>
    <row r="112" spans="1:10">
      <c r="A112" s="10"/>
      <c r="B112" s="3" t="str">
        <f>IF($A112="","",INDEX('Contract Summary'!$B$4:$B$203,MATCH($A112,'Contract Summary'!$A$4:$A$203,0)))</f>
        <v/>
      </c>
      <c r="C112" s="3" t="str">
        <f>IF($A112="","",INDEX('Contract Summary'!$C$4:$C$203,MATCH($A112,'Contract Summary'!$A$4:$A$203,0)))</f>
        <v/>
      </c>
      <c r="D112" s="9" t="str">
        <f>IF($A112="","",INDEX('Contract Summary'!$E$4:$E$203,MATCH($A112,'Contract Summary'!$A$4:$A$203,0)))</f>
        <v/>
      </c>
      <c r="E112" s="9" t="str">
        <f>IF($A112="","",INDEX('Contract Summary'!$I$4:$I$203,MATCH($A112,'Contract Summary'!$A$4:$A$203,0)))</f>
        <v/>
      </c>
      <c r="F112" s="10"/>
      <c r="G112" s="10"/>
      <c r="H112" s="10"/>
      <c r="I112" s="10"/>
      <c r="J112" s="10"/>
    </row>
    <row r="113" spans="1:10">
      <c r="A113" s="10"/>
      <c r="B113" s="3" t="str">
        <f>IF($A113="","",INDEX('Contract Summary'!$B$4:$B$203,MATCH($A113,'Contract Summary'!$A$4:$A$203,0)))</f>
        <v/>
      </c>
      <c r="C113" s="3" t="str">
        <f>IF($A113="","",INDEX('Contract Summary'!$C$4:$C$203,MATCH($A113,'Contract Summary'!$A$4:$A$203,0)))</f>
        <v/>
      </c>
      <c r="D113" s="9" t="str">
        <f>IF($A113="","",INDEX('Contract Summary'!$E$4:$E$203,MATCH($A113,'Contract Summary'!$A$4:$A$203,0)))</f>
        <v/>
      </c>
      <c r="E113" s="9" t="str">
        <f>IF($A113="","",INDEX('Contract Summary'!$I$4:$I$203,MATCH($A113,'Contract Summary'!$A$4:$A$203,0)))</f>
        <v/>
      </c>
      <c r="F113" s="10"/>
      <c r="G113" s="10"/>
      <c r="H113" s="10"/>
      <c r="I113" s="10"/>
      <c r="J113" s="10"/>
    </row>
    <row r="114" spans="1:10">
      <c r="A114" s="10"/>
      <c r="B114" s="3" t="str">
        <f>IF($A114="","",INDEX('Contract Summary'!$B$4:$B$203,MATCH($A114,'Contract Summary'!$A$4:$A$203,0)))</f>
        <v/>
      </c>
      <c r="C114" s="3" t="str">
        <f>IF($A114="","",INDEX('Contract Summary'!$C$4:$C$203,MATCH($A114,'Contract Summary'!$A$4:$A$203,0)))</f>
        <v/>
      </c>
      <c r="D114" s="9" t="str">
        <f>IF($A114="","",INDEX('Contract Summary'!$E$4:$E$203,MATCH($A114,'Contract Summary'!$A$4:$A$203,0)))</f>
        <v/>
      </c>
      <c r="E114" s="9" t="str">
        <f>IF($A114="","",INDEX('Contract Summary'!$I$4:$I$203,MATCH($A114,'Contract Summary'!$A$4:$A$203,0)))</f>
        <v/>
      </c>
      <c r="F114" s="10"/>
      <c r="G114" s="10"/>
      <c r="H114" s="10"/>
      <c r="I114" s="10"/>
      <c r="J114" s="10"/>
    </row>
    <row r="115" spans="1:10">
      <c r="A115" s="10"/>
      <c r="B115" s="3" t="str">
        <f>IF($A115="","",INDEX('Contract Summary'!$B$4:$B$203,MATCH($A115,'Contract Summary'!$A$4:$A$203,0)))</f>
        <v/>
      </c>
      <c r="C115" s="3" t="str">
        <f>IF($A115="","",INDEX('Contract Summary'!$C$4:$C$203,MATCH($A115,'Contract Summary'!$A$4:$A$203,0)))</f>
        <v/>
      </c>
      <c r="D115" s="9" t="str">
        <f>IF($A115="","",INDEX('Contract Summary'!$E$4:$E$203,MATCH($A115,'Contract Summary'!$A$4:$A$203,0)))</f>
        <v/>
      </c>
      <c r="E115" s="9" t="str">
        <f>IF($A115="","",INDEX('Contract Summary'!$I$4:$I$203,MATCH($A115,'Contract Summary'!$A$4:$A$203,0)))</f>
        <v/>
      </c>
      <c r="F115" s="10"/>
      <c r="G115" s="10"/>
      <c r="H115" s="10"/>
      <c r="I115" s="10"/>
      <c r="J115" s="10"/>
    </row>
    <row r="116" spans="1:10">
      <c r="A116" s="10"/>
      <c r="B116" s="3" t="str">
        <f>IF($A116="","",INDEX('Contract Summary'!$B$4:$B$203,MATCH($A116,'Contract Summary'!$A$4:$A$203,0)))</f>
        <v/>
      </c>
      <c r="C116" s="3" t="str">
        <f>IF($A116="","",INDEX('Contract Summary'!$C$4:$C$203,MATCH($A116,'Contract Summary'!$A$4:$A$203,0)))</f>
        <v/>
      </c>
      <c r="D116" s="9" t="str">
        <f>IF($A116="","",INDEX('Contract Summary'!$E$4:$E$203,MATCH($A116,'Contract Summary'!$A$4:$A$203,0)))</f>
        <v/>
      </c>
      <c r="E116" s="9" t="str">
        <f>IF($A116="","",INDEX('Contract Summary'!$I$4:$I$203,MATCH($A116,'Contract Summary'!$A$4:$A$203,0)))</f>
        <v/>
      </c>
      <c r="F116" s="10"/>
      <c r="G116" s="10"/>
      <c r="H116" s="10"/>
      <c r="I116" s="10"/>
      <c r="J116" s="10"/>
    </row>
    <row r="117" spans="1:10">
      <c r="A117" s="10"/>
      <c r="B117" s="3" t="str">
        <f>IF($A117="","",INDEX('Contract Summary'!$B$4:$B$203,MATCH($A117,'Contract Summary'!$A$4:$A$203,0)))</f>
        <v/>
      </c>
      <c r="C117" s="3" t="str">
        <f>IF($A117="","",INDEX('Contract Summary'!$C$4:$C$203,MATCH($A117,'Contract Summary'!$A$4:$A$203,0)))</f>
        <v/>
      </c>
      <c r="D117" s="9" t="str">
        <f>IF($A117="","",INDEX('Contract Summary'!$E$4:$E$203,MATCH($A117,'Contract Summary'!$A$4:$A$203,0)))</f>
        <v/>
      </c>
      <c r="E117" s="9" t="str">
        <f>IF($A117="","",INDEX('Contract Summary'!$I$4:$I$203,MATCH($A117,'Contract Summary'!$A$4:$A$203,0)))</f>
        <v/>
      </c>
      <c r="F117" s="10"/>
      <c r="G117" s="10"/>
      <c r="H117" s="10"/>
      <c r="I117" s="10"/>
      <c r="J117" s="10"/>
    </row>
    <row r="118" spans="1:10">
      <c r="A118" s="10"/>
      <c r="B118" s="3" t="str">
        <f>IF($A118="","",INDEX('Contract Summary'!$B$4:$B$203,MATCH($A118,'Contract Summary'!$A$4:$A$203,0)))</f>
        <v/>
      </c>
      <c r="C118" s="3" t="str">
        <f>IF($A118="","",INDEX('Contract Summary'!$C$4:$C$203,MATCH($A118,'Contract Summary'!$A$4:$A$203,0)))</f>
        <v/>
      </c>
      <c r="D118" s="9" t="str">
        <f>IF($A118="","",INDEX('Contract Summary'!$E$4:$E$203,MATCH($A118,'Contract Summary'!$A$4:$A$203,0)))</f>
        <v/>
      </c>
      <c r="E118" s="9" t="str">
        <f>IF($A118="","",INDEX('Contract Summary'!$I$4:$I$203,MATCH($A118,'Contract Summary'!$A$4:$A$203,0)))</f>
        <v/>
      </c>
      <c r="F118" s="10"/>
      <c r="G118" s="10"/>
      <c r="H118" s="10"/>
      <c r="I118" s="10"/>
      <c r="J118" s="10"/>
    </row>
    <row r="119" spans="1:10">
      <c r="A119" s="10"/>
      <c r="B119" s="3" t="str">
        <f>IF($A119="","",INDEX('Contract Summary'!$B$4:$B$203,MATCH($A119,'Contract Summary'!$A$4:$A$203,0)))</f>
        <v/>
      </c>
      <c r="C119" s="3" t="str">
        <f>IF($A119="","",INDEX('Contract Summary'!$C$4:$C$203,MATCH($A119,'Contract Summary'!$A$4:$A$203,0)))</f>
        <v/>
      </c>
      <c r="D119" s="9" t="str">
        <f>IF($A119="","",INDEX('Contract Summary'!$E$4:$E$203,MATCH($A119,'Contract Summary'!$A$4:$A$203,0)))</f>
        <v/>
      </c>
      <c r="E119" s="9" t="str">
        <f>IF($A119="","",INDEX('Contract Summary'!$I$4:$I$203,MATCH($A119,'Contract Summary'!$A$4:$A$203,0)))</f>
        <v/>
      </c>
      <c r="F119" s="10"/>
      <c r="G119" s="10"/>
      <c r="H119" s="10"/>
      <c r="I119" s="10"/>
      <c r="J119" s="10"/>
    </row>
    <row r="120" spans="1:10">
      <c r="A120" s="10"/>
      <c r="B120" s="3" t="str">
        <f>IF($A120="","",INDEX('Contract Summary'!$B$4:$B$203,MATCH($A120,'Contract Summary'!$A$4:$A$203,0)))</f>
        <v/>
      </c>
      <c r="C120" s="3" t="str">
        <f>IF($A120="","",INDEX('Contract Summary'!$C$4:$C$203,MATCH($A120,'Contract Summary'!$A$4:$A$203,0)))</f>
        <v/>
      </c>
      <c r="D120" s="9" t="str">
        <f>IF($A120="","",INDEX('Contract Summary'!$E$4:$E$203,MATCH($A120,'Contract Summary'!$A$4:$A$203,0)))</f>
        <v/>
      </c>
      <c r="E120" s="9" t="str">
        <f>IF($A120="","",INDEX('Contract Summary'!$I$4:$I$203,MATCH($A120,'Contract Summary'!$A$4:$A$203,0)))</f>
        <v/>
      </c>
      <c r="F120" s="10"/>
      <c r="G120" s="10"/>
      <c r="H120" s="10"/>
      <c r="I120" s="10"/>
      <c r="J120" s="10"/>
    </row>
    <row r="121" spans="1:10">
      <c r="A121" s="10"/>
      <c r="B121" s="3" t="str">
        <f>IF($A121="","",INDEX('Contract Summary'!$B$4:$B$203,MATCH($A121,'Contract Summary'!$A$4:$A$203,0)))</f>
        <v/>
      </c>
      <c r="C121" s="3" t="str">
        <f>IF($A121="","",INDEX('Contract Summary'!$C$4:$C$203,MATCH($A121,'Contract Summary'!$A$4:$A$203,0)))</f>
        <v/>
      </c>
      <c r="D121" s="9" t="str">
        <f>IF($A121="","",INDEX('Contract Summary'!$E$4:$E$203,MATCH($A121,'Contract Summary'!$A$4:$A$203,0)))</f>
        <v/>
      </c>
      <c r="E121" s="9" t="str">
        <f>IF($A121="","",INDEX('Contract Summary'!$I$4:$I$203,MATCH($A121,'Contract Summary'!$A$4:$A$203,0)))</f>
        <v/>
      </c>
      <c r="F121" s="10"/>
      <c r="G121" s="10"/>
      <c r="H121" s="10"/>
      <c r="I121" s="10"/>
      <c r="J121" s="10"/>
    </row>
    <row r="122" spans="1:10">
      <c r="A122" s="10"/>
      <c r="B122" s="3" t="str">
        <f>IF($A122="","",INDEX('Contract Summary'!$B$4:$B$203,MATCH($A122,'Contract Summary'!$A$4:$A$203,0)))</f>
        <v/>
      </c>
      <c r="C122" s="3" t="str">
        <f>IF($A122="","",INDEX('Contract Summary'!$C$4:$C$203,MATCH($A122,'Contract Summary'!$A$4:$A$203,0)))</f>
        <v/>
      </c>
      <c r="D122" s="9" t="str">
        <f>IF($A122="","",INDEX('Contract Summary'!$E$4:$E$203,MATCH($A122,'Contract Summary'!$A$4:$A$203,0)))</f>
        <v/>
      </c>
      <c r="E122" s="9" t="str">
        <f>IF($A122="","",INDEX('Contract Summary'!$I$4:$I$203,MATCH($A122,'Contract Summary'!$A$4:$A$203,0)))</f>
        <v/>
      </c>
      <c r="F122" s="10"/>
      <c r="G122" s="10"/>
      <c r="H122" s="10"/>
      <c r="I122" s="10"/>
      <c r="J122" s="10"/>
    </row>
    <row r="123" spans="1:10">
      <c r="A123" s="10"/>
      <c r="B123" s="3" t="str">
        <f>IF($A123="","",INDEX('Contract Summary'!$B$4:$B$203,MATCH($A123,'Contract Summary'!$A$4:$A$203,0)))</f>
        <v/>
      </c>
      <c r="C123" s="3" t="str">
        <f>IF($A123="","",INDEX('Contract Summary'!$C$4:$C$203,MATCH($A123,'Contract Summary'!$A$4:$A$203,0)))</f>
        <v/>
      </c>
      <c r="D123" s="9" t="str">
        <f>IF($A123="","",INDEX('Contract Summary'!$E$4:$E$203,MATCH($A123,'Contract Summary'!$A$4:$A$203,0)))</f>
        <v/>
      </c>
      <c r="E123" s="9" t="str">
        <f>IF($A123="","",INDEX('Contract Summary'!$I$4:$I$203,MATCH($A123,'Contract Summary'!$A$4:$A$203,0)))</f>
        <v/>
      </c>
      <c r="F123" s="10"/>
      <c r="G123" s="10"/>
      <c r="H123" s="10"/>
      <c r="I123" s="10"/>
      <c r="J123" s="10"/>
    </row>
    <row r="124" spans="1:10">
      <c r="A124" s="10"/>
      <c r="B124" s="3" t="str">
        <f>IF($A124="","",INDEX('Contract Summary'!$B$4:$B$203,MATCH($A124,'Contract Summary'!$A$4:$A$203,0)))</f>
        <v/>
      </c>
      <c r="C124" s="3" t="str">
        <f>IF($A124="","",INDEX('Contract Summary'!$C$4:$C$203,MATCH($A124,'Contract Summary'!$A$4:$A$203,0)))</f>
        <v/>
      </c>
      <c r="D124" s="9" t="str">
        <f>IF($A124="","",INDEX('Contract Summary'!$E$4:$E$203,MATCH($A124,'Contract Summary'!$A$4:$A$203,0)))</f>
        <v/>
      </c>
      <c r="E124" s="9" t="str">
        <f>IF($A124="","",INDEX('Contract Summary'!$I$4:$I$203,MATCH($A124,'Contract Summary'!$A$4:$A$203,0)))</f>
        <v/>
      </c>
      <c r="F124" s="10"/>
      <c r="G124" s="10"/>
      <c r="H124" s="10"/>
      <c r="I124" s="10"/>
      <c r="J124" s="10"/>
    </row>
    <row r="125" spans="1:10">
      <c r="A125" s="10"/>
      <c r="B125" s="3" t="str">
        <f>IF($A125="","",INDEX('Contract Summary'!$B$4:$B$203,MATCH($A125,'Contract Summary'!$A$4:$A$203,0)))</f>
        <v/>
      </c>
      <c r="C125" s="3" t="str">
        <f>IF($A125="","",INDEX('Contract Summary'!$C$4:$C$203,MATCH($A125,'Contract Summary'!$A$4:$A$203,0)))</f>
        <v/>
      </c>
      <c r="D125" s="9" t="str">
        <f>IF($A125="","",INDEX('Contract Summary'!$E$4:$E$203,MATCH($A125,'Contract Summary'!$A$4:$A$203,0)))</f>
        <v/>
      </c>
      <c r="E125" s="9" t="str">
        <f>IF($A125="","",INDEX('Contract Summary'!$I$4:$I$203,MATCH($A125,'Contract Summary'!$A$4:$A$203,0)))</f>
        <v/>
      </c>
      <c r="F125" s="10"/>
      <c r="G125" s="10"/>
      <c r="H125" s="10"/>
      <c r="I125" s="10"/>
      <c r="J125" s="10"/>
    </row>
    <row r="126" spans="1:10">
      <c r="A126" s="10"/>
      <c r="B126" s="3" t="str">
        <f>IF($A126="","",INDEX('Contract Summary'!$B$4:$B$203,MATCH($A126,'Contract Summary'!$A$4:$A$203,0)))</f>
        <v/>
      </c>
      <c r="C126" s="3" t="str">
        <f>IF($A126="","",INDEX('Contract Summary'!$C$4:$C$203,MATCH($A126,'Contract Summary'!$A$4:$A$203,0)))</f>
        <v/>
      </c>
      <c r="D126" s="9" t="str">
        <f>IF($A126="","",INDEX('Contract Summary'!$E$4:$E$203,MATCH($A126,'Contract Summary'!$A$4:$A$203,0)))</f>
        <v/>
      </c>
      <c r="E126" s="9" t="str">
        <f>IF($A126="","",INDEX('Contract Summary'!$I$4:$I$203,MATCH($A126,'Contract Summary'!$A$4:$A$203,0)))</f>
        <v/>
      </c>
      <c r="F126" s="10"/>
      <c r="G126" s="10"/>
      <c r="H126" s="10"/>
      <c r="I126" s="10"/>
      <c r="J126" s="10"/>
    </row>
    <row r="127" spans="1:10">
      <c r="A127" s="10"/>
      <c r="B127" s="3" t="str">
        <f>IF($A127="","",INDEX('Contract Summary'!$B$4:$B$203,MATCH($A127,'Contract Summary'!$A$4:$A$203,0)))</f>
        <v/>
      </c>
      <c r="C127" s="3" t="str">
        <f>IF($A127="","",INDEX('Contract Summary'!$C$4:$C$203,MATCH($A127,'Contract Summary'!$A$4:$A$203,0)))</f>
        <v/>
      </c>
      <c r="D127" s="9" t="str">
        <f>IF($A127="","",INDEX('Contract Summary'!$E$4:$E$203,MATCH($A127,'Contract Summary'!$A$4:$A$203,0)))</f>
        <v/>
      </c>
      <c r="E127" s="9" t="str">
        <f>IF($A127="","",INDEX('Contract Summary'!$I$4:$I$203,MATCH($A127,'Contract Summary'!$A$4:$A$203,0)))</f>
        <v/>
      </c>
      <c r="F127" s="10"/>
      <c r="G127" s="10"/>
      <c r="H127" s="10"/>
      <c r="I127" s="10"/>
      <c r="J127" s="10"/>
    </row>
    <row r="128" spans="1:10">
      <c r="A128" s="10"/>
      <c r="B128" s="3" t="str">
        <f>IF($A128="","",INDEX('Contract Summary'!$B$4:$B$203,MATCH($A128,'Contract Summary'!$A$4:$A$203,0)))</f>
        <v/>
      </c>
      <c r="C128" s="3" t="str">
        <f>IF($A128="","",INDEX('Contract Summary'!$C$4:$C$203,MATCH($A128,'Contract Summary'!$A$4:$A$203,0)))</f>
        <v/>
      </c>
      <c r="D128" s="9" t="str">
        <f>IF($A128="","",INDEX('Contract Summary'!$E$4:$E$203,MATCH($A128,'Contract Summary'!$A$4:$A$203,0)))</f>
        <v/>
      </c>
      <c r="E128" s="9" t="str">
        <f>IF($A128="","",INDEX('Contract Summary'!$I$4:$I$203,MATCH($A128,'Contract Summary'!$A$4:$A$203,0)))</f>
        <v/>
      </c>
      <c r="F128" s="10"/>
      <c r="G128" s="10"/>
      <c r="H128" s="10"/>
      <c r="I128" s="10"/>
      <c r="J128" s="10"/>
    </row>
    <row r="129" spans="1:10">
      <c r="A129" s="10"/>
      <c r="B129" s="3" t="str">
        <f>IF($A129="","",INDEX('Contract Summary'!$B$4:$B$203,MATCH($A129,'Contract Summary'!$A$4:$A$203,0)))</f>
        <v/>
      </c>
      <c r="C129" s="3" t="str">
        <f>IF($A129="","",INDEX('Contract Summary'!$C$4:$C$203,MATCH($A129,'Contract Summary'!$A$4:$A$203,0)))</f>
        <v/>
      </c>
      <c r="D129" s="9" t="str">
        <f>IF($A129="","",INDEX('Contract Summary'!$E$4:$E$203,MATCH($A129,'Contract Summary'!$A$4:$A$203,0)))</f>
        <v/>
      </c>
      <c r="E129" s="9" t="str">
        <f>IF($A129="","",INDEX('Contract Summary'!$I$4:$I$203,MATCH($A129,'Contract Summary'!$A$4:$A$203,0)))</f>
        <v/>
      </c>
      <c r="F129" s="10"/>
      <c r="G129" s="10"/>
      <c r="H129" s="10"/>
      <c r="I129" s="10"/>
      <c r="J129" s="10"/>
    </row>
    <row r="130" spans="1:10">
      <c r="A130" s="10"/>
      <c r="B130" s="3" t="str">
        <f>IF($A130="","",INDEX('Contract Summary'!$B$4:$B$203,MATCH($A130,'Contract Summary'!$A$4:$A$203,0)))</f>
        <v/>
      </c>
      <c r="C130" s="3" t="str">
        <f>IF($A130="","",INDEX('Contract Summary'!$C$4:$C$203,MATCH($A130,'Contract Summary'!$A$4:$A$203,0)))</f>
        <v/>
      </c>
      <c r="D130" s="9" t="str">
        <f>IF($A130="","",INDEX('Contract Summary'!$E$4:$E$203,MATCH($A130,'Contract Summary'!$A$4:$A$203,0)))</f>
        <v/>
      </c>
      <c r="E130" s="9" t="str">
        <f>IF($A130="","",INDEX('Contract Summary'!$I$4:$I$203,MATCH($A130,'Contract Summary'!$A$4:$A$203,0)))</f>
        <v/>
      </c>
      <c r="F130" s="10"/>
      <c r="G130" s="10"/>
      <c r="H130" s="10"/>
      <c r="I130" s="10"/>
      <c r="J130" s="10"/>
    </row>
    <row r="131" spans="1:10">
      <c r="A131" s="10"/>
      <c r="B131" s="3" t="str">
        <f>IF($A131="","",INDEX('Contract Summary'!$B$4:$B$203,MATCH($A131,'Contract Summary'!$A$4:$A$203,0)))</f>
        <v/>
      </c>
      <c r="C131" s="3" t="str">
        <f>IF($A131="","",INDEX('Contract Summary'!$C$4:$C$203,MATCH($A131,'Contract Summary'!$A$4:$A$203,0)))</f>
        <v/>
      </c>
      <c r="D131" s="9" t="str">
        <f>IF($A131="","",INDEX('Contract Summary'!$E$4:$E$203,MATCH($A131,'Contract Summary'!$A$4:$A$203,0)))</f>
        <v/>
      </c>
      <c r="E131" s="9" t="str">
        <f>IF($A131="","",INDEX('Contract Summary'!$I$4:$I$203,MATCH($A131,'Contract Summary'!$A$4:$A$203,0)))</f>
        <v/>
      </c>
      <c r="F131" s="10"/>
      <c r="G131" s="10"/>
      <c r="H131" s="10"/>
      <c r="I131" s="10"/>
      <c r="J131" s="10"/>
    </row>
    <row r="132" spans="1:10">
      <c r="A132" s="10"/>
      <c r="B132" s="3" t="str">
        <f>IF($A132="","",INDEX('Contract Summary'!$B$4:$B$203,MATCH($A132,'Contract Summary'!$A$4:$A$203,0)))</f>
        <v/>
      </c>
      <c r="C132" s="3" t="str">
        <f>IF($A132="","",INDEX('Contract Summary'!$C$4:$C$203,MATCH($A132,'Contract Summary'!$A$4:$A$203,0)))</f>
        <v/>
      </c>
      <c r="D132" s="9" t="str">
        <f>IF($A132="","",INDEX('Contract Summary'!$E$4:$E$203,MATCH($A132,'Contract Summary'!$A$4:$A$203,0)))</f>
        <v/>
      </c>
      <c r="E132" s="9" t="str">
        <f>IF($A132="","",INDEX('Contract Summary'!$I$4:$I$203,MATCH($A132,'Contract Summary'!$A$4:$A$203,0)))</f>
        <v/>
      </c>
      <c r="F132" s="10"/>
      <c r="G132" s="10"/>
      <c r="H132" s="10"/>
      <c r="I132" s="10"/>
      <c r="J132" s="10"/>
    </row>
    <row r="133" spans="1:10">
      <c r="A133" s="10"/>
      <c r="B133" s="3" t="str">
        <f>IF($A133="","",INDEX('Contract Summary'!$B$4:$B$203,MATCH($A133,'Contract Summary'!$A$4:$A$203,0)))</f>
        <v/>
      </c>
      <c r="C133" s="3" t="str">
        <f>IF($A133="","",INDEX('Contract Summary'!$C$4:$C$203,MATCH($A133,'Contract Summary'!$A$4:$A$203,0)))</f>
        <v/>
      </c>
      <c r="D133" s="9" t="str">
        <f>IF($A133="","",INDEX('Contract Summary'!$E$4:$E$203,MATCH($A133,'Contract Summary'!$A$4:$A$203,0)))</f>
        <v/>
      </c>
      <c r="E133" s="9" t="str">
        <f>IF($A133="","",INDEX('Contract Summary'!$I$4:$I$203,MATCH($A133,'Contract Summary'!$A$4:$A$203,0)))</f>
        <v/>
      </c>
      <c r="F133" s="10"/>
      <c r="G133" s="10"/>
      <c r="H133" s="10"/>
      <c r="I133" s="10"/>
      <c r="J133" s="10"/>
    </row>
    <row r="134" spans="1:10">
      <c r="A134" s="10"/>
      <c r="B134" s="3" t="str">
        <f>IF($A134="","",INDEX('Contract Summary'!$B$4:$B$203,MATCH($A134,'Contract Summary'!$A$4:$A$203,0)))</f>
        <v/>
      </c>
      <c r="C134" s="3" t="str">
        <f>IF($A134="","",INDEX('Contract Summary'!$C$4:$C$203,MATCH($A134,'Contract Summary'!$A$4:$A$203,0)))</f>
        <v/>
      </c>
      <c r="D134" s="9" t="str">
        <f>IF($A134="","",INDEX('Contract Summary'!$E$4:$E$203,MATCH($A134,'Contract Summary'!$A$4:$A$203,0)))</f>
        <v/>
      </c>
      <c r="E134" s="9" t="str">
        <f>IF($A134="","",INDEX('Contract Summary'!$I$4:$I$203,MATCH($A134,'Contract Summary'!$A$4:$A$203,0)))</f>
        <v/>
      </c>
      <c r="F134" s="10"/>
      <c r="G134" s="10"/>
      <c r="H134" s="10"/>
      <c r="I134" s="10"/>
      <c r="J134" s="10"/>
    </row>
    <row r="135" spans="1:10">
      <c r="A135" s="10"/>
      <c r="B135" s="3" t="str">
        <f>IF($A135="","",INDEX('Contract Summary'!$B$4:$B$203,MATCH($A135,'Contract Summary'!$A$4:$A$203,0)))</f>
        <v/>
      </c>
      <c r="C135" s="3" t="str">
        <f>IF($A135="","",INDEX('Contract Summary'!$C$4:$C$203,MATCH($A135,'Contract Summary'!$A$4:$A$203,0)))</f>
        <v/>
      </c>
      <c r="D135" s="9" t="str">
        <f>IF($A135="","",INDEX('Contract Summary'!$E$4:$E$203,MATCH($A135,'Contract Summary'!$A$4:$A$203,0)))</f>
        <v/>
      </c>
      <c r="E135" s="9" t="str">
        <f>IF($A135="","",INDEX('Contract Summary'!$I$4:$I$203,MATCH($A135,'Contract Summary'!$A$4:$A$203,0)))</f>
        <v/>
      </c>
      <c r="F135" s="10"/>
      <c r="G135" s="10"/>
      <c r="H135" s="10"/>
      <c r="I135" s="10"/>
      <c r="J135" s="10"/>
    </row>
    <row r="136" spans="1:10">
      <c r="A136" s="10"/>
      <c r="B136" s="3" t="str">
        <f>IF($A136="","",INDEX('Contract Summary'!$B$4:$B$203,MATCH($A136,'Contract Summary'!$A$4:$A$203,0)))</f>
        <v/>
      </c>
      <c r="C136" s="3" t="str">
        <f>IF($A136="","",INDEX('Contract Summary'!$C$4:$C$203,MATCH($A136,'Contract Summary'!$A$4:$A$203,0)))</f>
        <v/>
      </c>
      <c r="D136" s="9" t="str">
        <f>IF($A136="","",INDEX('Contract Summary'!$E$4:$E$203,MATCH($A136,'Contract Summary'!$A$4:$A$203,0)))</f>
        <v/>
      </c>
      <c r="E136" s="9" t="str">
        <f>IF($A136="","",INDEX('Contract Summary'!$I$4:$I$203,MATCH($A136,'Contract Summary'!$A$4:$A$203,0)))</f>
        <v/>
      </c>
      <c r="F136" s="10"/>
      <c r="G136" s="10"/>
      <c r="H136" s="10"/>
      <c r="I136" s="10"/>
      <c r="J136" s="10"/>
    </row>
    <row r="137" spans="1:10">
      <c r="A137" s="10"/>
      <c r="B137" s="3" t="str">
        <f>IF($A137="","",INDEX('Contract Summary'!$B$4:$B$203,MATCH($A137,'Contract Summary'!$A$4:$A$203,0)))</f>
        <v/>
      </c>
      <c r="C137" s="3" t="str">
        <f>IF($A137="","",INDEX('Contract Summary'!$C$4:$C$203,MATCH($A137,'Contract Summary'!$A$4:$A$203,0)))</f>
        <v/>
      </c>
      <c r="D137" s="9" t="str">
        <f>IF($A137="","",INDEX('Contract Summary'!$E$4:$E$203,MATCH($A137,'Contract Summary'!$A$4:$A$203,0)))</f>
        <v/>
      </c>
      <c r="E137" s="9" t="str">
        <f>IF($A137="","",INDEX('Contract Summary'!$I$4:$I$203,MATCH($A137,'Contract Summary'!$A$4:$A$203,0)))</f>
        <v/>
      </c>
      <c r="F137" s="10"/>
      <c r="G137" s="10"/>
      <c r="H137" s="10"/>
      <c r="I137" s="10"/>
      <c r="J137" s="10"/>
    </row>
    <row r="138" spans="1:10">
      <c r="A138" s="10"/>
      <c r="B138" s="3" t="str">
        <f>IF($A138="","",INDEX('Contract Summary'!$B$4:$B$203,MATCH($A138,'Contract Summary'!$A$4:$A$203,0)))</f>
        <v/>
      </c>
      <c r="C138" s="3" t="str">
        <f>IF($A138="","",INDEX('Contract Summary'!$C$4:$C$203,MATCH($A138,'Contract Summary'!$A$4:$A$203,0)))</f>
        <v/>
      </c>
      <c r="D138" s="9" t="str">
        <f>IF($A138="","",INDEX('Contract Summary'!$E$4:$E$203,MATCH($A138,'Contract Summary'!$A$4:$A$203,0)))</f>
        <v/>
      </c>
      <c r="E138" s="9" t="str">
        <f>IF($A138="","",INDEX('Contract Summary'!$I$4:$I$203,MATCH($A138,'Contract Summary'!$A$4:$A$203,0)))</f>
        <v/>
      </c>
      <c r="F138" s="10"/>
      <c r="G138" s="10"/>
      <c r="H138" s="10"/>
      <c r="I138" s="10"/>
      <c r="J138" s="10"/>
    </row>
    <row r="139" spans="1:10">
      <c r="A139" s="10"/>
      <c r="B139" s="3" t="str">
        <f>IF($A139="","",INDEX('Contract Summary'!$B$4:$B$203,MATCH($A139,'Contract Summary'!$A$4:$A$203,0)))</f>
        <v/>
      </c>
      <c r="C139" s="3" t="str">
        <f>IF($A139="","",INDEX('Contract Summary'!$C$4:$C$203,MATCH($A139,'Contract Summary'!$A$4:$A$203,0)))</f>
        <v/>
      </c>
      <c r="D139" s="9" t="str">
        <f>IF($A139="","",INDEX('Contract Summary'!$E$4:$E$203,MATCH($A139,'Contract Summary'!$A$4:$A$203,0)))</f>
        <v/>
      </c>
      <c r="E139" s="9" t="str">
        <f>IF($A139="","",INDEX('Contract Summary'!$I$4:$I$203,MATCH($A139,'Contract Summary'!$A$4:$A$203,0)))</f>
        <v/>
      </c>
      <c r="F139" s="10"/>
      <c r="G139" s="10"/>
      <c r="H139" s="10"/>
      <c r="I139" s="10"/>
      <c r="J139" s="10"/>
    </row>
    <row r="140" spans="1:10">
      <c r="A140" s="10"/>
      <c r="B140" s="3" t="str">
        <f>IF($A140="","",INDEX('Contract Summary'!$B$4:$B$203,MATCH($A140,'Contract Summary'!$A$4:$A$203,0)))</f>
        <v/>
      </c>
      <c r="C140" s="3" t="str">
        <f>IF($A140="","",INDEX('Contract Summary'!$C$4:$C$203,MATCH($A140,'Contract Summary'!$A$4:$A$203,0)))</f>
        <v/>
      </c>
      <c r="D140" s="9" t="str">
        <f>IF($A140="","",INDEX('Contract Summary'!$E$4:$E$203,MATCH($A140,'Contract Summary'!$A$4:$A$203,0)))</f>
        <v/>
      </c>
      <c r="E140" s="9" t="str">
        <f>IF($A140="","",INDEX('Contract Summary'!$I$4:$I$203,MATCH($A140,'Contract Summary'!$A$4:$A$203,0)))</f>
        <v/>
      </c>
      <c r="F140" s="10"/>
      <c r="G140" s="10"/>
      <c r="H140" s="10"/>
      <c r="I140" s="10"/>
      <c r="J140" s="10"/>
    </row>
    <row r="141" spans="1:10">
      <c r="A141" s="10"/>
      <c r="B141" s="3" t="str">
        <f>IF($A141="","",INDEX('Contract Summary'!$B$4:$B$203,MATCH($A141,'Contract Summary'!$A$4:$A$203,0)))</f>
        <v/>
      </c>
      <c r="C141" s="3" t="str">
        <f>IF($A141="","",INDEX('Contract Summary'!$C$4:$C$203,MATCH($A141,'Contract Summary'!$A$4:$A$203,0)))</f>
        <v/>
      </c>
      <c r="D141" s="9" t="str">
        <f>IF($A141="","",INDEX('Contract Summary'!$E$4:$E$203,MATCH($A141,'Contract Summary'!$A$4:$A$203,0)))</f>
        <v/>
      </c>
      <c r="E141" s="9" t="str">
        <f>IF($A141="","",INDEX('Contract Summary'!$I$4:$I$203,MATCH($A141,'Contract Summary'!$A$4:$A$203,0)))</f>
        <v/>
      </c>
      <c r="F141" s="10"/>
      <c r="G141" s="10"/>
      <c r="H141" s="10"/>
      <c r="I141" s="10"/>
      <c r="J141" s="10"/>
    </row>
    <row r="142" spans="1:10">
      <c r="A142" s="10"/>
      <c r="B142" s="3" t="str">
        <f>IF($A142="","",INDEX('Contract Summary'!$B$4:$B$203,MATCH($A142,'Contract Summary'!$A$4:$A$203,0)))</f>
        <v/>
      </c>
      <c r="C142" s="3" t="str">
        <f>IF($A142="","",INDEX('Contract Summary'!$C$4:$C$203,MATCH($A142,'Contract Summary'!$A$4:$A$203,0)))</f>
        <v/>
      </c>
      <c r="D142" s="9" t="str">
        <f>IF($A142="","",INDEX('Contract Summary'!$E$4:$E$203,MATCH($A142,'Contract Summary'!$A$4:$A$203,0)))</f>
        <v/>
      </c>
      <c r="E142" s="9" t="str">
        <f>IF($A142="","",INDEX('Contract Summary'!$I$4:$I$203,MATCH($A142,'Contract Summary'!$A$4:$A$203,0)))</f>
        <v/>
      </c>
      <c r="F142" s="10"/>
      <c r="G142" s="10"/>
      <c r="H142" s="10"/>
      <c r="I142" s="10"/>
      <c r="J142" s="10"/>
    </row>
    <row r="143" spans="1:10">
      <c r="A143" s="10"/>
      <c r="B143" s="3" t="str">
        <f>IF($A143="","",INDEX('Contract Summary'!$B$4:$B$203,MATCH($A143,'Contract Summary'!$A$4:$A$203,0)))</f>
        <v/>
      </c>
      <c r="C143" s="3" t="str">
        <f>IF($A143="","",INDEX('Contract Summary'!$C$4:$C$203,MATCH($A143,'Contract Summary'!$A$4:$A$203,0)))</f>
        <v/>
      </c>
      <c r="D143" s="9" t="str">
        <f>IF($A143="","",INDEX('Contract Summary'!$E$4:$E$203,MATCH($A143,'Contract Summary'!$A$4:$A$203,0)))</f>
        <v/>
      </c>
      <c r="E143" s="9" t="str">
        <f>IF($A143="","",INDEX('Contract Summary'!$I$4:$I$203,MATCH($A143,'Contract Summary'!$A$4:$A$203,0)))</f>
        <v/>
      </c>
      <c r="F143" s="10"/>
      <c r="G143" s="10"/>
      <c r="H143" s="10"/>
      <c r="I143" s="10"/>
      <c r="J143" s="10"/>
    </row>
    <row r="144" spans="1:10">
      <c r="A144" s="10"/>
      <c r="B144" s="3" t="str">
        <f>IF($A144="","",INDEX('Contract Summary'!$B$4:$B$203,MATCH($A144,'Contract Summary'!$A$4:$A$203,0)))</f>
        <v/>
      </c>
      <c r="C144" s="3" t="str">
        <f>IF($A144="","",INDEX('Contract Summary'!$C$4:$C$203,MATCH($A144,'Contract Summary'!$A$4:$A$203,0)))</f>
        <v/>
      </c>
      <c r="D144" s="9" t="str">
        <f>IF($A144="","",INDEX('Contract Summary'!$E$4:$E$203,MATCH($A144,'Contract Summary'!$A$4:$A$203,0)))</f>
        <v/>
      </c>
      <c r="E144" s="9" t="str">
        <f>IF($A144="","",INDEX('Contract Summary'!$I$4:$I$203,MATCH($A144,'Contract Summary'!$A$4:$A$203,0)))</f>
        <v/>
      </c>
      <c r="F144" s="10"/>
      <c r="G144" s="10"/>
      <c r="H144" s="10"/>
      <c r="I144" s="10"/>
      <c r="J144" s="10"/>
    </row>
    <row r="145" spans="1:10">
      <c r="A145" s="10"/>
      <c r="B145" s="3" t="str">
        <f>IF($A145="","",INDEX('Contract Summary'!$B$4:$B$203,MATCH($A145,'Contract Summary'!$A$4:$A$203,0)))</f>
        <v/>
      </c>
      <c r="C145" s="3" t="str">
        <f>IF($A145="","",INDEX('Contract Summary'!$C$4:$C$203,MATCH($A145,'Contract Summary'!$A$4:$A$203,0)))</f>
        <v/>
      </c>
      <c r="D145" s="9" t="str">
        <f>IF($A145="","",INDEX('Contract Summary'!$E$4:$E$203,MATCH($A145,'Contract Summary'!$A$4:$A$203,0)))</f>
        <v/>
      </c>
      <c r="E145" s="9" t="str">
        <f>IF($A145="","",INDEX('Contract Summary'!$I$4:$I$203,MATCH($A145,'Contract Summary'!$A$4:$A$203,0)))</f>
        <v/>
      </c>
      <c r="F145" s="10"/>
      <c r="G145" s="10"/>
      <c r="H145" s="10"/>
      <c r="I145" s="10"/>
      <c r="J145" s="10"/>
    </row>
    <row r="146" spans="1:10">
      <c r="A146" s="10"/>
      <c r="B146" s="3" t="str">
        <f>IF($A146="","",INDEX('Contract Summary'!$B$4:$B$203,MATCH($A146,'Contract Summary'!$A$4:$A$203,0)))</f>
        <v/>
      </c>
      <c r="C146" s="3" t="str">
        <f>IF($A146="","",INDEX('Contract Summary'!$C$4:$C$203,MATCH($A146,'Contract Summary'!$A$4:$A$203,0)))</f>
        <v/>
      </c>
      <c r="D146" s="9" t="str">
        <f>IF($A146="","",INDEX('Contract Summary'!$E$4:$E$203,MATCH($A146,'Contract Summary'!$A$4:$A$203,0)))</f>
        <v/>
      </c>
      <c r="E146" s="9" t="str">
        <f>IF($A146="","",INDEX('Contract Summary'!$I$4:$I$203,MATCH($A146,'Contract Summary'!$A$4:$A$203,0)))</f>
        <v/>
      </c>
      <c r="F146" s="10"/>
      <c r="G146" s="10"/>
      <c r="H146" s="10"/>
      <c r="I146" s="10"/>
      <c r="J146" s="10"/>
    </row>
    <row r="147" spans="1:10">
      <c r="A147" s="10"/>
      <c r="B147" s="3" t="str">
        <f>IF($A147="","",INDEX('Contract Summary'!$B$4:$B$203,MATCH($A147,'Contract Summary'!$A$4:$A$203,0)))</f>
        <v/>
      </c>
      <c r="C147" s="3" t="str">
        <f>IF($A147="","",INDEX('Contract Summary'!$C$4:$C$203,MATCH($A147,'Contract Summary'!$A$4:$A$203,0)))</f>
        <v/>
      </c>
      <c r="D147" s="9" t="str">
        <f>IF($A147="","",INDEX('Contract Summary'!$E$4:$E$203,MATCH($A147,'Contract Summary'!$A$4:$A$203,0)))</f>
        <v/>
      </c>
      <c r="E147" s="9" t="str">
        <f>IF($A147="","",INDEX('Contract Summary'!$I$4:$I$203,MATCH($A147,'Contract Summary'!$A$4:$A$203,0)))</f>
        <v/>
      </c>
      <c r="F147" s="10"/>
      <c r="G147" s="10"/>
      <c r="H147" s="10"/>
      <c r="I147" s="10"/>
      <c r="J147" s="10"/>
    </row>
    <row r="148" spans="1:10">
      <c r="A148" s="10"/>
      <c r="B148" s="3" t="str">
        <f>IF($A148="","",INDEX('Contract Summary'!$B$4:$B$203,MATCH($A148,'Contract Summary'!$A$4:$A$203,0)))</f>
        <v/>
      </c>
      <c r="C148" s="3" t="str">
        <f>IF($A148="","",INDEX('Contract Summary'!$C$4:$C$203,MATCH($A148,'Contract Summary'!$A$4:$A$203,0)))</f>
        <v/>
      </c>
      <c r="D148" s="9" t="str">
        <f>IF($A148="","",INDEX('Contract Summary'!$E$4:$E$203,MATCH($A148,'Contract Summary'!$A$4:$A$203,0)))</f>
        <v/>
      </c>
      <c r="E148" s="9" t="str">
        <f>IF($A148="","",INDEX('Contract Summary'!$I$4:$I$203,MATCH($A148,'Contract Summary'!$A$4:$A$203,0)))</f>
        <v/>
      </c>
      <c r="F148" s="10"/>
      <c r="G148" s="10"/>
      <c r="H148" s="10"/>
      <c r="I148" s="10"/>
      <c r="J148" s="10"/>
    </row>
    <row r="149" spans="1:10">
      <c r="A149" s="10"/>
      <c r="B149" s="3" t="str">
        <f>IF($A149="","",INDEX('Contract Summary'!$B$4:$B$203,MATCH($A149,'Contract Summary'!$A$4:$A$203,0)))</f>
        <v/>
      </c>
      <c r="C149" s="3" t="str">
        <f>IF($A149="","",INDEX('Contract Summary'!$C$4:$C$203,MATCH($A149,'Contract Summary'!$A$4:$A$203,0)))</f>
        <v/>
      </c>
      <c r="D149" s="9" t="str">
        <f>IF($A149="","",INDEX('Contract Summary'!$E$4:$E$203,MATCH($A149,'Contract Summary'!$A$4:$A$203,0)))</f>
        <v/>
      </c>
      <c r="E149" s="9" t="str">
        <f>IF($A149="","",INDEX('Contract Summary'!$I$4:$I$203,MATCH($A149,'Contract Summary'!$A$4:$A$203,0)))</f>
        <v/>
      </c>
      <c r="F149" s="10"/>
      <c r="G149" s="10"/>
      <c r="H149" s="10"/>
      <c r="I149" s="10"/>
      <c r="J149" s="10"/>
    </row>
    <row r="150" spans="1:10">
      <c r="A150" s="10"/>
      <c r="B150" s="3" t="str">
        <f>IF($A150="","",INDEX('Contract Summary'!$B$4:$B$203,MATCH($A150,'Contract Summary'!$A$4:$A$203,0)))</f>
        <v/>
      </c>
      <c r="C150" s="3" t="str">
        <f>IF($A150="","",INDEX('Contract Summary'!$C$4:$C$203,MATCH($A150,'Contract Summary'!$A$4:$A$203,0)))</f>
        <v/>
      </c>
      <c r="D150" s="9" t="str">
        <f>IF($A150="","",INDEX('Contract Summary'!$E$4:$E$203,MATCH($A150,'Contract Summary'!$A$4:$A$203,0)))</f>
        <v/>
      </c>
      <c r="E150" s="9" t="str">
        <f>IF($A150="","",INDEX('Contract Summary'!$I$4:$I$203,MATCH($A150,'Contract Summary'!$A$4:$A$203,0)))</f>
        <v/>
      </c>
      <c r="F150" s="10"/>
      <c r="G150" s="10"/>
      <c r="H150" s="10"/>
      <c r="I150" s="10"/>
      <c r="J150" s="10"/>
    </row>
    <row r="151" spans="1:10">
      <c r="A151" s="10"/>
      <c r="B151" s="3" t="str">
        <f>IF($A151="","",INDEX('Contract Summary'!$B$4:$B$203,MATCH($A151,'Contract Summary'!$A$4:$A$203,0)))</f>
        <v/>
      </c>
      <c r="C151" s="3" t="str">
        <f>IF($A151="","",INDEX('Contract Summary'!$C$4:$C$203,MATCH($A151,'Contract Summary'!$A$4:$A$203,0)))</f>
        <v/>
      </c>
      <c r="D151" s="9" t="str">
        <f>IF($A151="","",INDEX('Contract Summary'!$E$4:$E$203,MATCH($A151,'Contract Summary'!$A$4:$A$203,0)))</f>
        <v/>
      </c>
      <c r="E151" s="9" t="str">
        <f>IF($A151="","",INDEX('Contract Summary'!$I$4:$I$203,MATCH($A151,'Contract Summary'!$A$4:$A$203,0)))</f>
        <v/>
      </c>
      <c r="F151" s="10"/>
      <c r="G151" s="10"/>
      <c r="H151" s="10"/>
      <c r="I151" s="10"/>
      <c r="J151" s="10"/>
    </row>
    <row r="152" spans="1:10">
      <c r="A152" s="10"/>
      <c r="B152" s="3" t="str">
        <f>IF($A152="","",INDEX('Contract Summary'!$B$4:$B$203,MATCH($A152,'Contract Summary'!$A$4:$A$203,0)))</f>
        <v/>
      </c>
      <c r="C152" s="3" t="str">
        <f>IF($A152="","",INDEX('Contract Summary'!$C$4:$C$203,MATCH($A152,'Contract Summary'!$A$4:$A$203,0)))</f>
        <v/>
      </c>
      <c r="D152" s="9" t="str">
        <f>IF($A152="","",INDEX('Contract Summary'!$E$4:$E$203,MATCH($A152,'Contract Summary'!$A$4:$A$203,0)))</f>
        <v/>
      </c>
      <c r="E152" s="9" t="str">
        <f>IF($A152="","",INDEX('Contract Summary'!$I$4:$I$203,MATCH($A152,'Contract Summary'!$A$4:$A$203,0)))</f>
        <v/>
      </c>
      <c r="F152" s="10"/>
      <c r="G152" s="10"/>
      <c r="H152" s="10"/>
      <c r="I152" s="10"/>
      <c r="J152" s="10"/>
    </row>
    <row r="153" spans="1:10">
      <c r="A153" s="10"/>
      <c r="B153" s="3" t="str">
        <f>IF($A153="","",INDEX('Contract Summary'!$B$4:$B$203,MATCH($A153,'Contract Summary'!$A$4:$A$203,0)))</f>
        <v/>
      </c>
      <c r="C153" s="3" t="str">
        <f>IF($A153="","",INDEX('Contract Summary'!$C$4:$C$203,MATCH($A153,'Contract Summary'!$A$4:$A$203,0)))</f>
        <v/>
      </c>
      <c r="D153" s="9" t="str">
        <f>IF($A153="","",INDEX('Contract Summary'!$E$4:$E$203,MATCH($A153,'Contract Summary'!$A$4:$A$203,0)))</f>
        <v/>
      </c>
      <c r="E153" s="9" t="str">
        <f>IF($A153="","",INDEX('Contract Summary'!$I$4:$I$203,MATCH($A153,'Contract Summary'!$A$4:$A$203,0)))</f>
        <v/>
      </c>
      <c r="F153" s="10"/>
      <c r="G153" s="10"/>
      <c r="H153" s="10"/>
      <c r="I153" s="10"/>
      <c r="J153" s="10"/>
    </row>
    <row r="154" spans="1:10">
      <c r="A154" s="10"/>
      <c r="B154" s="3" t="str">
        <f>IF($A154="","",INDEX('Contract Summary'!$B$4:$B$203,MATCH($A154,'Contract Summary'!$A$4:$A$203,0)))</f>
        <v/>
      </c>
      <c r="C154" s="3" t="str">
        <f>IF($A154="","",INDEX('Contract Summary'!$C$4:$C$203,MATCH($A154,'Contract Summary'!$A$4:$A$203,0)))</f>
        <v/>
      </c>
      <c r="D154" s="9" t="str">
        <f>IF($A154="","",INDEX('Contract Summary'!$E$4:$E$203,MATCH($A154,'Contract Summary'!$A$4:$A$203,0)))</f>
        <v/>
      </c>
      <c r="E154" s="9" t="str">
        <f>IF($A154="","",INDEX('Contract Summary'!$I$4:$I$203,MATCH($A154,'Contract Summary'!$A$4:$A$203,0)))</f>
        <v/>
      </c>
      <c r="F154" s="10"/>
      <c r="G154" s="10"/>
      <c r="H154" s="10"/>
      <c r="I154" s="10"/>
      <c r="J154" s="10"/>
    </row>
    <row r="155" spans="1:10">
      <c r="A155" s="10"/>
      <c r="B155" s="3" t="str">
        <f>IF($A155="","",INDEX('Contract Summary'!$B$4:$B$203,MATCH($A155,'Contract Summary'!$A$4:$A$203,0)))</f>
        <v/>
      </c>
      <c r="C155" s="3" t="str">
        <f>IF($A155="","",INDEX('Contract Summary'!$C$4:$C$203,MATCH($A155,'Contract Summary'!$A$4:$A$203,0)))</f>
        <v/>
      </c>
      <c r="D155" s="9" t="str">
        <f>IF($A155="","",INDEX('Contract Summary'!$E$4:$E$203,MATCH($A155,'Contract Summary'!$A$4:$A$203,0)))</f>
        <v/>
      </c>
      <c r="E155" s="9" t="str">
        <f>IF($A155="","",INDEX('Contract Summary'!$I$4:$I$203,MATCH($A155,'Contract Summary'!$A$4:$A$203,0)))</f>
        <v/>
      </c>
      <c r="F155" s="10"/>
      <c r="G155" s="10"/>
      <c r="H155" s="10"/>
      <c r="I155" s="10"/>
      <c r="J155" s="10"/>
    </row>
    <row r="156" spans="1:10">
      <c r="A156" s="10"/>
      <c r="B156" s="3" t="str">
        <f>IF($A156="","",INDEX('Contract Summary'!$B$4:$B$203,MATCH($A156,'Contract Summary'!$A$4:$A$203,0)))</f>
        <v/>
      </c>
      <c r="C156" s="3" t="str">
        <f>IF($A156="","",INDEX('Contract Summary'!$C$4:$C$203,MATCH($A156,'Contract Summary'!$A$4:$A$203,0)))</f>
        <v/>
      </c>
      <c r="D156" s="9" t="str">
        <f>IF($A156="","",INDEX('Contract Summary'!$E$4:$E$203,MATCH($A156,'Contract Summary'!$A$4:$A$203,0)))</f>
        <v/>
      </c>
      <c r="E156" s="9" t="str">
        <f>IF($A156="","",INDEX('Contract Summary'!$I$4:$I$203,MATCH($A156,'Contract Summary'!$A$4:$A$203,0)))</f>
        <v/>
      </c>
      <c r="F156" s="10"/>
      <c r="G156" s="10"/>
      <c r="H156" s="10"/>
      <c r="I156" s="10"/>
      <c r="J156" s="10"/>
    </row>
    <row r="157" spans="1:10">
      <c r="A157" s="10"/>
      <c r="B157" s="3" t="str">
        <f>IF($A157="","",INDEX('Contract Summary'!$B$4:$B$203,MATCH($A157,'Contract Summary'!$A$4:$A$203,0)))</f>
        <v/>
      </c>
      <c r="C157" s="3" t="str">
        <f>IF($A157="","",INDEX('Contract Summary'!$C$4:$C$203,MATCH($A157,'Contract Summary'!$A$4:$A$203,0)))</f>
        <v/>
      </c>
      <c r="D157" s="9" t="str">
        <f>IF($A157="","",INDEX('Contract Summary'!$E$4:$E$203,MATCH($A157,'Contract Summary'!$A$4:$A$203,0)))</f>
        <v/>
      </c>
      <c r="E157" s="9" t="str">
        <f>IF($A157="","",INDEX('Contract Summary'!$I$4:$I$203,MATCH($A157,'Contract Summary'!$A$4:$A$203,0)))</f>
        <v/>
      </c>
      <c r="F157" s="10"/>
      <c r="G157" s="10"/>
      <c r="H157" s="10"/>
      <c r="I157" s="10"/>
      <c r="J157" s="10"/>
    </row>
    <row r="158" spans="1:10">
      <c r="A158" s="10"/>
      <c r="B158" s="3" t="str">
        <f>IF($A158="","",INDEX('Contract Summary'!$B$4:$B$203,MATCH($A158,'Contract Summary'!$A$4:$A$203,0)))</f>
        <v/>
      </c>
      <c r="C158" s="3" t="str">
        <f>IF($A158="","",INDEX('Contract Summary'!$C$4:$C$203,MATCH($A158,'Contract Summary'!$A$4:$A$203,0)))</f>
        <v/>
      </c>
      <c r="D158" s="9" t="str">
        <f>IF($A158="","",INDEX('Contract Summary'!$E$4:$E$203,MATCH($A158,'Contract Summary'!$A$4:$A$203,0)))</f>
        <v/>
      </c>
      <c r="E158" s="9" t="str">
        <f>IF($A158="","",INDEX('Contract Summary'!$I$4:$I$203,MATCH($A158,'Contract Summary'!$A$4:$A$203,0)))</f>
        <v/>
      </c>
      <c r="F158" s="10"/>
      <c r="G158" s="10"/>
      <c r="H158" s="10"/>
      <c r="I158" s="10"/>
      <c r="J158" s="10"/>
    </row>
    <row r="159" spans="1:10">
      <c r="A159" s="10"/>
      <c r="B159" s="3" t="str">
        <f>IF($A159="","",INDEX('Contract Summary'!$B$4:$B$203,MATCH($A159,'Contract Summary'!$A$4:$A$203,0)))</f>
        <v/>
      </c>
      <c r="C159" s="3" t="str">
        <f>IF($A159="","",INDEX('Contract Summary'!$C$4:$C$203,MATCH($A159,'Contract Summary'!$A$4:$A$203,0)))</f>
        <v/>
      </c>
      <c r="D159" s="9" t="str">
        <f>IF($A159="","",INDEX('Contract Summary'!$E$4:$E$203,MATCH($A159,'Contract Summary'!$A$4:$A$203,0)))</f>
        <v/>
      </c>
      <c r="E159" s="9" t="str">
        <f>IF($A159="","",INDEX('Contract Summary'!$I$4:$I$203,MATCH($A159,'Contract Summary'!$A$4:$A$203,0)))</f>
        <v/>
      </c>
      <c r="F159" s="10"/>
      <c r="G159" s="10"/>
      <c r="H159" s="10"/>
      <c r="I159" s="10"/>
      <c r="J159" s="10"/>
    </row>
    <row r="160" spans="1:10">
      <c r="A160" s="10"/>
      <c r="B160" s="3" t="str">
        <f>IF($A160="","",INDEX('Contract Summary'!$B$4:$B$203,MATCH($A160,'Contract Summary'!$A$4:$A$203,0)))</f>
        <v/>
      </c>
      <c r="C160" s="3" t="str">
        <f>IF($A160="","",INDEX('Contract Summary'!$C$4:$C$203,MATCH($A160,'Contract Summary'!$A$4:$A$203,0)))</f>
        <v/>
      </c>
      <c r="D160" s="9" t="str">
        <f>IF($A160="","",INDEX('Contract Summary'!$E$4:$E$203,MATCH($A160,'Contract Summary'!$A$4:$A$203,0)))</f>
        <v/>
      </c>
      <c r="E160" s="9" t="str">
        <f>IF($A160="","",INDEX('Contract Summary'!$I$4:$I$203,MATCH($A160,'Contract Summary'!$A$4:$A$203,0)))</f>
        <v/>
      </c>
      <c r="F160" s="10"/>
      <c r="G160" s="10"/>
      <c r="H160" s="10"/>
      <c r="I160" s="10"/>
      <c r="J160" s="10"/>
    </row>
    <row r="161" spans="1:10">
      <c r="A161" s="10"/>
      <c r="B161" s="3" t="str">
        <f>IF($A161="","",INDEX('Contract Summary'!$B$4:$B$203,MATCH($A161,'Contract Summary'!$A$4:$A$203,0)))</f>
        <v/>
      </c>
      <c r="C161" s="3" t="str">
        <f>IF($A161="","",INDEX('Contract Summary'!$C$4:$C$203,MATCH($A161,'Contract Summary'!$A$4:$A$203,0)))</f>
        <v/>
      </c>
      <c r="D161" s="9" t="str">
        <f>IF($A161="","",INDEX('Contract Summary'!$E$4:$E$203,MATCH($A161,'Contract Summary'!$A$4:$A$203,0)))</f>
        <v/>
      </c>
      <c r="E161" s="9" t="str">
        <f>IF($A161="","",INDEX('Contract Summary'!$I$4:$I$203,MATCH($A161,'Contract Summary'!$A$4:$A$203,0)))</f>
        <v/>
      </c>
      <c r="F161" s="10"/>
      <c r="G161" s="10"/>
      <c r="H161" s="10"/>
      <c r="I161" s="10"/>
      <c r="J161" s="10"/>
    </row>
    <row r="162" spans="1:10">
      <c r="A162" s="10"/>
      <c r="B162" s="3" t="str">
        <f>IF($A162="","",INDEX('Contract Summary'!$B$4:$B$203,MATCH($A162,'Contract Summary'!$A$4:$A$203,0)))</f>
        <v/>
      </c>
      <c r="C162" s="3" t="str">
        <f>IF($A162="","",INDEX('Contract Summary'!$C$4:$C$203,MATCH($A162,'Contract Summary'!$A$4:$A$203,0)))</f>
        <v/>
      </c>
      <c r="D162" s="9" t="str">
        <f>IF($A162="","",INDEX('Contract Summary'!$E$4:$E$203,MATCH($A162,'Contract Summary'!$A$4:$A$203,0)))</f>
        <v/>
      </c>
      <c r="E162" s="9" t="str">
        <f>IF($A162="","",INDEX('Contract Summary'!$I$4:$I$203,MATCH($A162,'Contract Summary'!$A$4:$A$203,0)))</f>
        <v/>
      </c>
      <c r="F162" s="10"/>
      <c r="G162" s="10"/>
      <c r="H162" s="10"/>
      <c r="I162" s="10"/>
      <c r="J162" s="10"/>
    </row>
    <row r="163" spans="1:10">
      <c r="A163" s="10"/>
      <c r="B163" s="3" t="str">
        <f>IF($A163="","",INDEX('Contract Summary'!$B$4:$B$203,MATCH($A163,'Contract Summary'!$A$4:$A$203,0)))</f>
        <v/>
      </c>
      <c r="C163" s="3" t="str">
        <f>IF($A163="","",INDEX('Contract Summary'!$C$4:$C$203,MATCH($A163,'Contract Summary'!$A$4:$A$203,0)))</f>
        <v/>
      </c>
      <c r="D163" s="9" t="str">
        <f>IF($A163="","",INDEX('Contract Summary'!$E$4:$E$203,MATCH($A163,'Contract Summary'!$A$4:$A$203,0)))</f>
        <v/>
      </c>
      <c r="E163" s="9" t="str">
        <f>IF($A163="","",INDEX('Contract Summary'!$I$4:$I$203,MATCH($A163,'Contract Summary'!$A$4:$A$203,0)))</f>
        <v/>
      </c>
      <c r="F163" s="10"/>
      <c r="G163" s="10"/>
      <c r="H163" s="10"/>
      <c r="I163" s="10"/>
      <c r="J163" s="10"/>
    </row>
    <row r="164" spans="1:10">
      <c r="A164" s="10"/>
      <c r="B164" s="3" t="str">
        <f>IF($A164="","",INDEX('Contract Summary'!$B$4:$B$203,MATCH($A164,'Contract Summary'!$A$4:$A$203,0)))</f>
        <v/>
      </c>
      <c r="C164" s="3" t="str">
        <f>IF($A164="","",INDEX('Contract Summary'!$C$4:$C$203,MATCH($A164,'Contract Summary'!$A$4:$A$203,0)))</f>
        <v/>
      </c>
      <c r="D164" s="9" t="str">
        <f>IF($A164="","",INDEX('Contract Summary'!$E$4:$E$203,MATCH($A164,'Contract Summary'!$A$4:$A$203,0)))</f>
        <v/>
      </c>
      <c r="E164" s="9" t="str">
        <f>IF($A164="","",INDEX('Contract Summary'!$I$4:$I$203,MATCH($A164,'Contract Summary'!$A$4:$A$203,0)))</f>
        <v/>
      </c>
      <c r="F164" s="10"/>
      <c r="G164" s="10"/>
      <c r="H164" s="10"/>
      <c r="I164" s="10"/>
      <c r="J164" s="10"/>
    </row>
    <row r="165" spans="1:10">
      <c r="A165" s="10"/>
      <c r="B165" s="3" t="str">
        <f>IF($A165="","",INDEX('Contract Summary'!$B$4:$B$203,MATCH($A165,'Contract Summary'!$A$4:$A$203,0)))</f>
        <v/>
      </c>
      <c r="C165" s="3" t="str">
        <f>IF($A165="","",INDEX('Contract Summary'!$C$4:$C$203,MATCH($A165,'Contract Summary'!$A$4:$A$203,0)))</f>
        <v/>
      </c>
      <c r="D165" s="9" t="str">
        <f>IF($A165="","",INDEX('Contract Summary'!$E$4:$E$203,MATCH($A165,'Contract Summary'!$A$4:$A$203,0)))</f>
        <v/>
      </c>
      <c r="E165" s="9" t="str">
        <f>IF($A165="","",INDEX('Contract Summary'!$I$4:$I$203,MATCH($A165,'Contract Summary'!$A$4:$A$203,0)))</f>
        <v/>
      </c>
      <c r="F165" s="10"/>
      <c r="G165" s="10"/>
      <c r="H165" s="10"/>
      <c r="I165" s="10"/>
      <c r="J165" s="10"/>
    </row>
    <row r="166" spans="1:10">
      <c r="A166" s="10"/>
      <c r="B166" s="3" t="str">
        <f>IF($A166="","",INDEX('Contract Summary'!$B$4:$B$203,MATCH($A166,'Contract Summary'!$A$4:$A$203,0)))</f>
        <v/>
      </c>
      <c r="C166" s="3" t="str">
        <f>IF($A166="","",INDEX('Contract Summary'!$C$4:$C$203,MATCH($A166,'Contract Summary'!$A$4:$A$203,0)))</f>
        <v/>
      </c>
      <c r="D166" s="9" t="str">
        <f>IF($A166="","",INDEX('Contract Summary'!$E$4:$E$203,MATCH($A166,'Contract Summary'!$A$4:$A$203,0)))</f>
        <v/>
      </c>
      <c r="E166" s="9" t="str">
        <f>IF($A166="","",INDEX('Contract Summary'!$I$4:$I$203,MATCH($A166,'Contract Summary'!$A$4:$A$203,0)))</f>
        <v/>
      </c>
      <c r="F166" s="10"/>
      <c r="G166" s="10"/>
      <c r="H166" s="10"/>
      <c r="I166" s="10"/>
      <c r="J166" s="10"/>
    </row>
    <row r="167" spans="1:10">
      <c r="A167" s="10"/>
      <c r="B167" s="3" t="str">
        <f>IF($A167="","",INDEX('Contract Summary'!$B$4:$B$203,MATCH($A167,'Contract Summary'!$A$4:$A$203,0)))</f>
        <v/>
      </c>
      <c r="C167" s="3" t="str">
        <f>IF($A167="","",INDEX('Contract Summary'!$C$4:$C$203,MATCH($A167,'Contract Summary'!$A$4:$A$203,0)))</f>
        <v/>
      </c>
      <c r="D167" s="9" t="str">
        <f>IF($A167="","",INDEX('Contract Summary'!$E$4:$E$203,MATCH($A167,'Contract Summary'!$A$4:$A$203,0)))</f>
        <v/>
      </c>
      <c r="E167" s="9" t="str">
        <f>IF($A167="","",INDEX('Contract Summary'!$I$4:$I$203,MATCH($A167,'Contract Summary'!$A$4:$A$203,0)))</f>
        <v/>
      </c>
      <c r="F167" s="10"/>
      <c r="G167" s="10"/>
      <c r="H167" s="10"/>
      <c r="I167" s="10"/>
      <c r="J167" s="10"/>
    </row>
    <row r="168" spans="1:10">
      <c r="A168" s="10"/>
      <c r="B168" s="3" t="str">
        <f>IF($A168="","",INDEX('Contract Summary'!$B$4:$B$203,MATCH($A168,'Contract Summary'!$A$4:$A$203,0)))</f>
        <v/>
      </c>
      <c r="C168" s="3" t="str">
        <f>IF($A168="","",INDEX('Contract Summary'!$C$4:$C$203,MATCH($A168,'Contract Summary'!$A$4:$A$203,0)))</f>
        <v/>
      </c>
      <c r="D168" s="9" t="str">
        <f>IF($A168="","",INDEX('Contract Summary'!$E$4:$E$203,MATCH($A168,'Contract Summary'!$A$4:$A$203,0)))</f>
        <v/>
      </c>
      <c r="E168" s="9" t="str">
        <f>IF($A168="","",INDEX('Contract Summary'!$I$4:$I$203,MATCH($A168,'Contract Summary'!$A$4:$A$203,0)))</f>
        <v/>
      </c>
      <c r="F168" s="10"/>
      <c r="G168" s="10"/>
      <c r="H168" s="10"/>
      <c r="I168" s="10"/>
      <c r="J168" s="10"/>
    </row>
    <row r="169" spans="1:10">
      <c r="A169" s="10"/>
      <c r="B169" s="3" t="str">
        <f>IF($A169="","",INDEX('Contract Summary'!$B$4:$B$203,MATCH($A169,'Contract Summary'!$A$4:$A$203,0)))</f>
        <v/>
      </c>
      <c r="C169" s="3" t="str">
        <f>IF($A169="","",INDEX('Contract Summary'!$C$4:$C$203,MATCH($A169,'Contract Summary'!$A$4:$A$203,0)))</f>
        <v/>
      </c>
      <c r="D169" s="9" t="str">
        <f>IF($A169="","",INDEX('Contract Summary'!$E$4:$E$203,MATCH($A169,'Contract Summary'!$A$4:$A$203,0)))</f>
        <v/>
      </c>
      <c r="E169" s="9" t="str">
        <f>IF($A169="","",INDEX('Contract Summary'!$I$4:$I$203,MATCH($A169,'Contract Summary'!$A$4:$A$203,0)))</f>
        <v/>
      </c>
      <c r="F169" s="10"/>
      <c r="G169" s="10"/>
      <c r="H169" s="10"/>
      <c r="I169" s="10"/>
      <c r="J169" s="10"/>
    </row>
    <row r="170" spans="1:10">
      <c r="A170" s="10"/>
      <c r="B170" s="3" t="str">
        <f>IF($A170="","",INDEX('Contract Summary'!$B$4:$B$203,MATCH($A170,'Contract Summary'!$A$4:$A$203,0)))</f>
        <v/>
      </c>
      <c r="C170" s="3" t="str">
        <f>IF($A170="","",INDEX('Contract Summary'!$C$4:$C$203,MATCH($A170,'Contract Summary'!$A$4:$A$203,0)))</f>
        <v/>
      </c>
      <c r="D170" s="9" t="str">
        <f>IF($A170="","",INDEX('Contract Summary'!$E$4:$E$203,MATCH($A170,'Contract Summary'!$A$4:$A$203,0)))</f>
        <v/>
      </c>
      <c r="E170" s="9" t="str">
        <f>IF($A170="","",INDEX('Contract Summary'!$I$4:$I$203,MATCH($A170,'Contract Summary'!$A$4:$A$203,0)))</f>
        <v/>
      </c>
      <c r="F170" s="10"/>
      <c r="G170" s="10"/>
      <c r="H170" s="10"/>
      <c r="I170" s="10"/>
      <c r="J170" s="10"/>
    </row>
    <row r="171" spans="1:10">
      <c r="A171" s="10"/>
      <c r="B171" s="3" t="str">
        <f>IF($A171="","",INDEX('Contract Summary'!$B$4:$B$203,MATCH($A171,'Contract Summary'!$A$4:$A$203,0)))</f>
        <v/>
      </c>
      <c r="C171" s="3" t="str">
        <f>IF($A171="","",INDEX('Contract Summary'!$C$4:$C$203,MATCH($A171,'Contract Summary'!$A$4:$A$203,0)))</f>
        <v/>
      </c>
      <c r="D171" s="9" t="str">
        <f>IF($A171="","",INDEX('Contract Summary'!$E$4:$E$203,MATCH($A171,'Contract Summary'!$A$4:$A$203,0)))</f>
        <v/>
      </c>
      <c r="E171" s="9" t="str">
        <f>IF($A171="","",INDEX('Contract Summary'!$I$4:$I$203,MATCH($A171,'Contract Summary'!$A$4:$A$203,0)))</f>
        <v/>
      </c>
      <c r="F171" s="10"/>
      <c r="G171" s="10"/>
      <c r="H171" s="10"/>
      <c r="I171" s="10"/>
      <c r="J171" s="10"/>
    </row>
    <row r="172" spans="1:10">
      <c r="A172" s="10"/>
      <c r="B172" s="3" t="str">
        <f>IF($A172="","",INDEX('Contract Summary'!$B$4:$B$203,MATCH($A172,'Contract Summary'!$A$4:$A$203,0)))</f>
        <v/>
      </c>
      <c r="C172" s="3" t="str">
        <f>IF($A172="","",INDEX('Contract Summary'!$C$4:$C$203,MATCH($A172,'Contract Summary'!$A$4:$A$203,0)))</f>
        <v/>
      </c>
      <c r="D172" s="9" t="str">
        <f>IF($A172="","",INDEX('Contract Summary'!$E$4:$E$203,MATCH($A172,'Contract Summary'!$A$4:$A$203,0)))</f>
        <v/>
      </c>
      <c r="E172" s="9" t="str">
        <f>IF($A172="","",INDEX('Contract Summary'!$I$4:$I$203,MATCH($A172,'Contract Summary'!$A$4:$A$203,0)))</f>
        <v/>
      </c>
      <c r="F172" s="10"/>
      <c r="G172" s="10"/>
      <c r="H172" s="10"/>
      <c r="I172" s="10"/>
      <c r="J172" s="10"/>
    </row>
    <row r="173" spans="1:10">
      <c r="A173" s="10"/>
      <c r="B173" s="3" t="str">
        <f>IF($A173="","",INDEX('Contract Summary'!$B$4:$B$203,MATCH($A173,'Contract Summary'!$A$4:$A$203,0)))</f>
        <v/>
      </c>
      <c r="C173" s="3" t="str">
        <f>IF($A173="","",INDEX('Contract Summary'!$C$4:$C$203,MATCH($A173,'Contract Summary'!$A$4:$A$203,0)))</f>
        <v/>
      </c>
      <c r="D173" s="9" t="str">
        <f>IF($A173="","",INDEX('Contract Summary'!$E$4:$E$203,MATCH($A173,'Contract Summary'!$A$4:$A$203,0)))</f>
        <v/>
      </c>
      <c r="E173" s="9" t="str">
        <f>IF($A173="","",INDEX('Contract Summary'!$I$4:$I$203,MATCH($A173,'Contract Summary'!$A$4:$A$203,0)))</f>
        <v/>
      </c>
      <c r="F173" s="10"/>
      <c r="G173" s="10"/>
      <c r="H173" s="10"/>
      <c r="I173" s="10"/>
      <c r="J173" s="10"/>
    </row>
    <row r="174" spans="1:10">
      <c r="A174" s="10"/>
      <c r="B174" s="3" t="str">
        <f>IF($A174="","",INDEX('Contract Summary'!$B$4:$B$203,MATCH($A174,'Contract Summary'!$A$4:$A$203,0)))</f>
        <v/>
      </c>
      <c r="C174" s="3" t="str">
        <f>IF($A174="","",INDEX('Contract Summary'!$C$4:$C$203,MATCH($A174,'Contract Summary'!$A$4:$A$203,0)))</f>
        <v/>
      </c>
      <c r="D174" s="9" t="str">
        <f>IF($A174="","",INDEX('Contract Summary'!$E$4:$E$203,MATCH($A174,'Contract Summary'!$A$4:$A$203,0)))</f>
        <v/>
      </c>
      <c r="E174" s="9" t="str">
        <f>IF($A174="","",INDEX('Contract Summary'!$I$4:$I$203,MATCH($A174,'Contract Summary'!$A$4:$A$203,0)))</f>
        <v/>
      </c>
      <c r="F174" s="10"/>
      <c r="G174" s="10"/>
      <c r="H174" s="10"/>
      <c r="I174" s="10"/>
      <c r="J174" s="10"/>
    </row>
    <row r="175" spans="1:10">
      <c r="A175" s="10"/>
      <c r="B175" s="3" t="str">
        <f>IF($A175="","",INDEX('Contract Summary'!$B$4:$B$203,MATCH($A175,'Contract Summary'!$A$4:$A$203,0)))</f>
        <v/>
      </c>
      <c r="C175" s="3" t="str">
        <f>IF($A175="","",INDEX('Contract Summary'!$C$4:$C$203,MATCH($A175,'Contract Summary'!$A$4:$A$203,0)))</f>
        <v/>
      </c>
      <c r="D175" s="9" t="str">
        <f>IF($A175="","",INDEX('Contract Summary'!$E$4:$E$203,MATCH($A175,'Contract Summary'!$A$4:$A$203,0)))</f>
        <v/>
      </c>
      <c r="E175" s="9" t="str">
        <f>IF($A175="","",INDEX('Contract Summary'!$I$4:$I$203,MATCH($A175,'Contract Summary'!$A$4:$A$203,0)))</f>
        <v/>
      </c>
      <c r="F175" s="10"/>
      <c r="G175" s="10"/>
      <c r="H175" s="10"/>
      <c r="I175" s="10"/>
      <c r="J175" s="10"/>
    </row>
    <row r="176" spans="1:10">
      <c r="A176" s="10"/>
      <c r="B176" s="3" t="str">
        <f>IF($A176="","",INDEX('Contract Summary'!$B$4:$B$203,MATCH($A176,'Contract Summary'!$A$4:$A$203,0)))</f>
        <v/>
      </c>
      <c r="C176" s="3" t="str">
        <f>IF($A176="","",INDEX('Contract Summary'!$C$4:$C$203,MATCH($A176,'Contract Summary'!$A$4:$A$203,0)))</f>
        <v/>
      </c>
      <c r="D176" s="9" t="str">
        <f>IF($A176="","",INDEX('Contract Summary'!$E$4:$E$203,MATCH($A176,'Contract Summary'!$A$4:$A$203,0)))</f>
        <v/>
      </c>
      <c r="E176" s="9" t="str">
        <f>IF($A176="","",INDEX('Contract Summary'!$I$4:$I$203,MATCH($A176,'Contract Summary'!$A$4:$A$203,0)))</f>
        <v/>
      </c>
      <c r="F176" s="10"/>
      <c r="G176" s="10"/>
      <c r="H176" s="10"/>
      <c r="I176" s="10"/>
      <c r="J176" s="10"/>
    </row>
    <row r="177" spans="1:10">
      <c r="A177" s="10"/>
      <c r="B177" s="3" t="str">
        <f>IF($A177="","",INDEX('Contract Summary'!$B$4:$B$203,MATCH($A177,'Contract Summary'!$A$4:$A$203,0)))</f>
        <v/>
      </c>
      <c r="C177" s="3" t="str">
        <f>IF($A177="","",INDEX('Contract Summary'!$C$4:$C$203,MATCH($A177,'Contract Summary'!$A$4:$A$203,0)))</f>
        <v/>
      </c>
      <c r="D177" s="9" t="str">
        <f>IF($A177="","",INDEX('Contract Summary'!$E$4:$E$203,MATCH($A177,'Contract Summary'!$A$4:$A$203,0)))</f>
        <v/>
      </c>
      <c r="E177" s="9" t="str">
        <f>IF($A177="","",INDEX('Contract Summary'!$I$4:$I$203,MATCH($A177,'Contract Summary'!$A$4:$A$203,0)))</f>
        <v/>
      </c>
      <c r="F177" s="10"/>
      <c r="G177" s="10"/>
      <c r="H177" s="10"/>
      <c r="I177" s="10"/>
      <c r="J177" s="10"/>
    </row>
    <row r="178" spans="1:10">
      <c r="A178" s="10"/>
      <c r="B178" s="3" t="str">
        <f>IF($A178="","",INDEX('Contract Summary'!$B$4:$B$203,MATCH($A178,'Contract Summary'!$A$4:$A$203,0)))</f>
        <v/>
      </c>
      <c r="C178" s="3" t="str">
        <f>IF($A178="","",INDEX('Contract Summary'!$C$4:$C$203,MATCH($A178,'Contract Summary'!$A$4:$A$203,0)))</f>
        <v/>
      </c>
      <c r="D178" s="9" t="str">
        <f>IF($A178="","",INDEX('Contract Summary'!$E$4:$E$203,MATCH($A178,'Contract Summary'!$A$4:$A$203,0)))</f>
        <v/>
      </c>
      <c r="E178" s="9" t="str">
        <f>IF($A178="","",INDEX('Contract Summary'!$I$4:$I$203,MATCH($A178,'Contract Summary'!$A$4:$A$203,0)))</f>
        <v/>
      </c>
      <c r="F178" s="10"/>
      <c r="G178" s="10"/>
      <c r="H178" s="10"/>
      <c r="I178" s="10"/>
      <c r="J178" s="10"/>
    </row>
    <row r="179" spans="1:10">
      <c r="A179" s="10"/>
      <c r="B179" s="3" t="str">
        <f>IF($A179="","",INDEX('Contract Summary'!$B$4:$B$203,MATCH($A179,'Contract Summary'!$A$4:$A$203,0)))</f>
        <v/>
      </c>
      <c r="C179" s="3" t="str">
        <f>IF($A179="","",INDEX('Contract Summary'!$C$4:$C$203,MATCH($A179,'Contract Summary'!$A$4:$A$203,0)))</f>
        <v/>
      </c>
      <c r="D179" s="9" t="str">
        <f>IF($A179="","",INDEX('Contract Summary'!$E$4:$E$203,MATCH($A179,'Contract Summary'!$A$4:$A$203,0)))</f>
        <v/>
      </c>
      <c r="E179" s="9" t="str">
        <f>IF($A179="","",INDEX('Contract Summary'!$I$4:$I$203,MATCH($A179,'Contract Summary'!$A$4:$A$203,0)))</f>
        <v/>
      </c>
      <c r="F179" s="10"/>
      <c r="G179" s="10"/>
      <c r="H179" s="10"/>
      <c r="I179" s="10"/>
      <c r="J179" s="10"/>
    </row>
    <row r="180" spans="1:10">
      <c r="A180" s="10"/>
      <c r="B180" s="3" t="str">
        <f>IF($A180="","",INDEX('Contract Summary'!$B$4:$B$203,MATCH($A180,'Contract Summary'!$A$4:$A$203,0)))</f>
        <v/>
      </c>
      <c r="C180" s="3" t="str">
        <f>IF($A180="","",INDEX('Contract Summary'!$C$4:$C$203,MATCH($A180,'Contract Summary'!$A$4:$A$203,0)))</f>
        <v/>
      </c>
      <c r="D180" s="9" t="str">
        <f>IF($A180="","",INDEX('Contract Summary'!$E$4:$E$203,MATCH($A180,'Contract Summary'!$A$4:$A$203,0)))</f>
        <v/>
      </c>
      <c r="E180" s="9" t="str">
        <f>IF($A180="","",INDEX('Contract Summary'!$I$4:$I$203,MATCH($A180,'Contract Summary'!$A$4:$A$203,0)))</f>
        <v/>
      </c>
      <c r="F180" s="10"/>
      <c r="G180" s="10"/>
      <c r="H180" s="10"/>
      <c r="I180" s="10"/>
      <c r="J180" s="10"/>
    </row>
    <row r="181" spans="1:10">
      <c r="A181" s="10"/>
      <c r="B181" s="3" t="str">
        <f>IF($A181="","",INDEX('Contract Summary'!$B$4:$B$203,MATCH($A181,'Contract Summary'!$A$4:$A$203,0)))</f>
        <v/>
      </c>
      <c r="C181" s="3" t="str">
        <f>IF($A181="","",INDEX('Contract Summary'!$C$4:$C$203,MATCH($A181,'Contract Summary'!$A$4:$A$203,0)))</f>
        <v/>
      </c>
      <c r="D181" s="9" t="str">
        <f>IF($A181="","",INDEX('Contract Summary'!$E$4:$E$203,MATCH($A181,'Contract Summary'!$A$4:$A$203,0)))</f>
        <v/>
      </c>
      <c r="E181" s="9" t="str">
        <f>IF($A181="","",INDEX('Contract Summary'!$I$4:$I$203,MATCH($A181,'Contract Summary'!$A$4:$A$203,0)))</f>
        <v/>
      </c>
      <c r="F181" s="10"/>
      <c r="G181" s="10"/>
      <c r="H181" s="10"/>
      <c r="I181" s="10"/>
      <c r="J181" s="10"/>
    </row>
    <row r="182" spans="1:10">
      <c r="A182" s="10"/>
      <c r="B182" s="3" t="str">
        <f>IF($A182="","",INDEX('Contract Summary'!$B$4:$B$203,MATCH($A182,'Contract Summary'!$A$4:$A$203,0)))</f>
        <v/>
      </c>
      <c r="C182" s="3" t="str">
        <f>IF($A182="","",INDEX('Contract Summary'!$C$4:$C$203,MATCH($A182,'Contract Summary'!$A$4:$A$203,0)))</f>
        <v/>
      </c>
      <c r="D182" s="9" t="str">
        <f>IF($A182="","",INDEX('Contract Summary'!$E$4:$E$203,MATCH($A182,'Contract Summary'!$A$4:$A$203,0)))</f>
        <v/>
      </c>
      <c r="E182" s="9" t="str">
        <f>IF($A182="","",INDEX('Contract Summary'!$I$4:$I$203,MATCH($A182,'Contract Summary'!$A$4:$A$203,0)))</f>
        <v/>
      </c>
      <c r="F182" s="10"/>
      <c r="G182" s="10"/>
      <c r="H182" s="10"/>
      <c r="I182" s="10"/>
      <c r="J182" s="10"/>
    </row>
    <row r="183" spans="1:10">
      <c r="A183" s="10"/>
      <c r="B183" s="3" t="str">
        <f>IF($A183="","",INDEX('Contract Summary'!$B$4:$B$203,MATCH($A183,'Contract Summary'!$A$4:$A$203,0)))</f>
        <v/>
      </c>
      <c r="C183" s="3" t="str">
        <f>IF($A183="","",INDEX('Contract Summary'!$C$4:$C$203,MATCH($A183,'Contract Summary'!$A$4:$A$203,0)))</f>
        <v/>
      </c>
      <c r="D183" s="9" t="str">
        <f>IF($A183="","",INDEX('Contract Summary'!$E$4:$E$203,MATCH($A183,'Contract Summary'!$A$4:$A$203,0)))</f>
        <v/>
      </c>
      <c r="E183" s="9" t="str">
        <f>IF($A183="","",INDEX('Contract Summary'!$I$4:$I$203,MATCH($A183,'Contract Summary'!$A$4:$A$203,0)))</f>
        <v/>
      </c>
      <c r="F183" s="10"/>
      <c r="G183" s="10"/>
      <c r="H183" s="10"/>
      <c r="I183" s="10"/>
      <c r="J183" s="10"/>
    </row>
    <row r="184" spans="1:10">
      <c r="A184" s="10"/>
      <c r="B184" s="3" t="str">
        <f>IF($A184="","",INDEX('Contract Summary'!$B$4:$B$203,MATCH($A184,'Contract Summary'!$A$4:$A$203,0)))</f>
        <v/>
      </c>
      <c r="C184" s="3" t="str">
        <f>IF($A184="","",INDEX('Contract Summary'!$C$4:$C$203,MATCH($A184,'Contract Summary'!$A$4:$A$203,0)))</f>
        <v/>
      </c>
      <c r="D184" s="9" t="str">
        <f>IF($A184="","",INDEX('Contract Summary'!$E$4:$E$203,MATCH($A184,'Contract Summary'!$A$4:$A$203,0)))</f>
        <v/>
      </c>
      <c r="E184" s="9" t="str">
        <f>IF($A184="","",INDEX('Contract Summary'!$I$4:$I$203,MATCH($A184,'Contract Summary'!$A$4:$A$203,0)))</f>
        <v/>
      </c>
      <c r="F184" s="10"/>
      <c r="G184" s="10"/>
      <c r="H184" s="10"/>
      <c r="I184" s="10"/>
      <c r="J184" s="10"/>
    </row>
    <row r="185" spans="1:10">
      <c r="A185" s="10"/>
      <c r="B185" s="3" t="str">
        <f>IF($A185="","",INDEX('Contract Summary'!$B$4:$B$203,MATCH($A185,'Contract Summary'!$A$4:$A$203,0)))</f>
        <v/>
      </c>
      <c r="C185" s="3" t="str">
        <f>IF($A185="","",INDEX('Contract Summary'!$C$4:$C$203,MATCH($A185,'Contract Summary'!$A$4:$A$203,0)))</f>
        <v/>
      </c>
      <c r="D185" s="9" t="str">
        <f>IF($A185="","",INDEX('Contract Summary'!$E$4:$E$203,MATCH($A185,'Contract Summary'!$A$4:$A$203,0)))</f>
        <v/>
      </c>
      <c r="E185" s="9" t="str">
        <f>IF($A185="","",INDEX('Contract Summary'!$I$4:$I$203,MATCH($A185,'Contract Summary'!$A$4:$A$203,0)))</f>
        <v/>
      </c>
      <c r="F185" s="10"/>
      <c r="G185" s="10"/>
      <c r="H185" s="10"/>
      <c r="I185" s="10"/>
      <c r="J185" s="10"/>
    </row>
    <row r="186" spans="1:10">
      <c r="A186" s="10"/>
      <c r="B186" s="3" t="str">
        <f>IF($A186="","",INDEX('Contract Summary'!$B$4:$B$203,MATCH($A186,'Contract Summary'!$A$4:$A$203,0)))</f>
        <v/>
      </c>
      <c r="C186" s="3" t="str">
        <f>IF($A186="","",INDEX('Contract Summary'!$C$4:$C$203,MATCH($A186,'Contract Summary'!$A$4:$A$203,0)))</f>
        <v/>
      </c>
      <c r="D186" s="9" t="str">
        <f>IF($A186="","",INDEX('Contract Summary'!$E$4:$E$203,MATCH($A186,'Contract Summary'!$A$4:$A$203,0)))</f>
        <v/>
      </c>
      <c r="E186" s="9" t="str">
        <f>IF($A186="","",INDEX('Contract Summary'!$I$4:$I$203,MATCH($A186,'Contract Summary'!$A$4:$A$203,0)))</f>
        <v/>
      </c>
      <c r="F186" s="10"/>
      <c r="G186" s="10"/>
      <c r="H186" s="10"/>
      <c r="I186" s="10"/>
      <c r="J186" s="10"/>
    </row>
    <row r="187" spans="1:10">
      <c r="A187" s="10"/>
      <c r="B187" s="3" t="str">
        <f>IF($A187="","",INDEX('Contract Summary'!$B$4:$B$203,MATCH($A187,'Contract Summary'!$A$4:$A$203,0)))</f>
        <v/>
      </c>
      <c r="C187" s="3" t="str">
        <f>IF($A187="","",INDEX('Contract Summary'!$C$4:$C$203,MATCH($A187,'Contract Summary'!$A$4:$A$203,0)))</f>
        <v/>
      </c>
      <c r="D187" s="9" t="str">
        <f>IF($A187="","",INDEX('Contract Summary'!$E$4:$E$203,MATCH($A187,'Contract Summary'!$A$4:$A$203,0)))</f>
        <v/>
      </c>
      <c r="E187" s="9" t="str">
        <f>IF($A187="","",INDEX('Contract Summary'!$I$4:$I$203,MATCH($A187,'Contract Summary'!$A$4:$A$203,0)))</f>
        <v/>
      </c>
      <c r="F187" s="10"/>
      <c r="G187" s="10"/>
      <c r="H187" s="10"/>
      <c r="I187" s="10"/>
      <c r="J187" s="10"/>
    </row>
    <row r="188" spans="1:10">
      <c r="A188" s="10"/>
      <c r="B188" s="3" t="str">
        <f>IF($A188="","",INDEX('Contract Summary'!$B$4:$B$203,MATCH($A188,'Contract Summary'!$A$4:$A$203,0)))</f>
        <v/>
      </c>
      <c r="C188" s="3" t="str">
        <f>IF($A188="","",INDEX('Contract Summary'!$C$4:$C$203,MATCH($A188,'Contract Summary'!$A$4:$A$203,0)))</f>
        <v/>
      </c>
      <c r="D188" s="9" t="str">
        <f>IF($A188="","",INDEX('Contract Summary'!$E$4:$E$203,MATCH($A188,'Contract Summary'!$A$4:$A$203,0)))</f>
        <v/>
      </c>
      <c r="E188" s="9" t="str">
        <f>IF($A188="","",INDEX('Contract Summary'!$I$4:$I$203,MATCH($A188,'Contract Summary'!$A$4:$A$203,0)))</f>
        <v/>
      </c>
      <c r="F188" s="10"/>
      <c r="G188" s="10"/>
      <c r="H188" s="10"/>
      <c r="I188" s="10"/>
      <c r="J188" s="10"/>
    </row>
    <row r="189" spans="1:10">
      <c r="A189" s="10"/>
      <c r="B189" s="3" t="str">
        <f>IF($A189="","",INDEX('Contract Summary'!$B$4:$B$203,MATCH($A189,'Contract Summary'!$A$4:$A$203,0)))</f>
        <v/>
      </c>
      <c r="C189" s="3" t="str">
        <f>IF($A189="","",INDEX('Contract Summary'!$C$4:$C$203,MATCH($A189,'Contract Summary'!$A$4:$A$203,0)))</f>
        <v/>
      </c>
      <c r="D189" s="9" t="str">
        <f>IF($A189="","",INDEX('Contract Summary'!$E$4:$E$203,MATCH($A189,'Contract Summary'!$A$4:$A$203,0)))</f>
        <v/>
      </c>
      <c r="E189" s="9" t="str">
        <f>IF($A189="","",INDEX('Contract Summary'!$I$4:$I$203,MATCH($A189,'Contract Summary'!$A$4:$A$203,0)))</f>
        <v/>
      </c>
      <c r="F189" s="10"/>
      <c r="G189" s="10"/>
      <c r="H189" s="10"/>
      <c r="I189" s="10"/>
      <c r="J189" s="10"/>
    </row>
    <row r="190" spans="1:10">
      <c r="A190" s="10"/>
      <c r="B190" s="3" t="str">
        <f>IF($A190="","",INDEX('Contract Summary'!$B$4:$B$203,MATCH($A190,'Contract Summary'!$A$4:$A$203,0)))</f>
        <v/>
      </c>
      <c r="C190" s="3" t="str">
        <f>IF($A190="","",INDEX('Contract Summary'!$C$4:$C$203,MATCH($A190,'Contract Summary'!$A$4:$A$203,0)))</f>
        <v/>
      </c>
      <c r="D190" s="9" t="str">
        <f>IF($A190="","",INDEX('Contract Summary'!$E$4:$E$203,MATCH($A190,'Contract Summary'!$A$4:$A$203,0)))</f>
        <v/>
      </c>
      <c r="E190" s="9" t="str">
        <f>IF($A190="","",INDEX('Contract Summary'!$I$4:$I$203,MATCH($A190,'Contract Summary'!$A$4:$A$203,0)))</f>
        <v/>
      </c>
      <c r="F190" s="10"/>
      <c r="G190" s="10"/>
      <c r="H190" s="10"/>
      <c r="I190" s="10"/>
      <c r="J190" s="10"/>
    </row>
    <row r="191" spans="1:10">
      <c r="A191" s="10"/>
      <c r="B191" s="3" t="str">
        <f>IF($A191="","",INDEX('Contract Summary'!$B$4:$B$203,MATCH($A191,'Contract Summary'!$A$4:$A$203,0)))</f>
        <v/>
      </c>
      <c r="C191" s="3" t="str">
        <f>IF($A191="","",INDEX('Contract Summary'!$C$4:$C$203,MATCH($A191,'Contract Summary'!$A$4:$A$203,0)))</f>
        <v/>
      </c>
      <c r="D191" s="9" t="str">
        <f>IF($A191="","",INDEX('Contract Summary'!$E$4:$E$203,MATCH($A191,'Contract Summary'!$A$4:$A$203,0)))</f>
        <v/>
      </c>
      <c r="E191" s="9" t="str">
        <f>IF($A191="","",INDEX('Contract Summary'!$I$4:$I$203,MATCH($A191,'Contract Summary'!$A$4:$A$203,0)))</f>
        <v/>
      </c>
      <c r="F191" s="10"/>
      <c r="G191" s="10"/>
      <c r="H191" s="10"/>
      <c r="I191" s="10"/>
      <c r="J191" s="10"/>
    </row>
    <row r="192" spans="1:10">
      <c r="A192" s="10"/>
      <c r="B192" s="3" t="str">
        <f>IF($A192="","",INDEX('Contract Summary'!$B$4:$B$203,MATCH($A192,'Contract Summary'!$A$4:$A$203,0)))</f>
        <v/>
      </c>
      <c r="C192" s="3" t="str">
        <f>IF($A192="","",INDEX('Contract Summary'!$C$4:$C$203,MATCH($A192,'Contract Summary'!$A$4:$A$203,0)))</f>
        <v/>
      </c>
      <c r="D192" s="9" t="str">
        <f>IF($A192="","",INDEX('Contract Summary'!$E$4:$E$203,MATCH($A192,'Contract Summary'!$A$4:$A$203,0)))</f>
        <v/>
      </c>
      <c r="E192" s="9" t="str">
        <f>IF($A192="","",INDEX('Contract Summary'!$I$4:$I$203,MATCH($A192,'Contract Summary'!$A$4:$A$203,0)))</f>
        <v/>
      </c>
      <c r="F192" s="10"/>
      <c r="G192" s="10"/>
      <c r="H192" s="10"/>
      <c r="I192" s="10"/>
      <c r="J192" s="10"/>
    </row>
    <row r="193" spans="1:10">
      <c r="A193" s="10"/>
      <c r="B193" s="3" t="str">
        <f>IF($A193="","",INDEX('Contract Summary'!$B$4:$B$203,MATCH($A193,'Contract Summary'!$A$4:$A$203,0)))</f>
        <v/>
      </c>
      <c r="C193" s="3" t="str">
        <f>IF($A193="","",INDEX('Contract Summary'!$C$4:$C$203,MATCH($A193,'Contract Summary'!$A$4:$A$203,0)))</f>
        <v/>
      </c>
      <c r="D193" s="9" t="str">
        <f>IF($A193="","",INDEX('Contract Summary'!$E$4:$E$203,MATCH($A193,'Contract Summary'!$A$4:$A$203,0)))</f>
        <v/>
      </c>
      <c r="E193" s="9" t="str">
        <f>IF($A193="","",INDEX('Contract Summary'!$I$4:$I$203,MATCH($A193,'Contract Summary'!$A$4:$A$203,0)))</f>
        <v/>
      </c>
      <c r="F193" s="10"/>
      <c r="G193" s="10"/>
      <c r="H193" s="10"/>
      <c r="I193" s="10"/>
      <c r="J193" s="10"/>
    </row>
    <row r="194" spans="1:10">
      <c r="A194" s="10"/>
      <c r="B194" s="3" t="str">
        <f>IF($A194="","",INDEX('Contract Summary'!$B$4:$B$203,MATCH($A194,'Contract Summary'!$A$4:$A$203,0)))</f>
        <v/>
      </c>
      <c r="C194" s="3" t="str">
        <f>IF($A194="","",INDEX('Contract Summary'!$C$4:$C$203,MATCH($A194,'Contract Summary'!$A$4:$A$203,0)))</f>
        <v/>
      </c>
      <c r="D194" s="9" t="str">
        <f>IF($A194="","",INDEX('Contract Summary'!$E$4:$E$203,MATCH($A194,'Contract Summary'!$A$4:$A$203,0)))</f>
        <v/>
      </c>
      <c r="E194" s="9" t="str">
        <f>IF($A194="","",INDEX('Contract Summary'!$I$4:$I$203,MATCH($A194,'Contract Summary'!$A$4:$A$203,0)))</f>
        <v/>
      </c>
      <c r="F194" s="10"/>
      <c r="G194" s="10"/>
      <c r="H194" s="10"/>
      <c r="I194" s="10"/>
      <c r="J194" s="10"/>
    </row>
    <row r="195" spans="1:10">
      <c r="A195" s="10"/>
      <c r="B195" s="3" t="str">
        <f>IF($A195="","",INDEX('Contract Summary'!$B$4:$B$203,MATCH($A195,'Contract Summary'!$A$4:$A$203,0)))</f>
        <v/>
      </c>
      <c r="C195" s="3" t="str">
        <f>IF($A195="","",INDEX('Contract Summary'!$C$4:$C$203,MATCH($A195,'Contract Summary'!$A$4:$A$203,0)))</f>
        <v/>
      </c>
      <c r="D195" s="9" t="str">
        <f>IF($A195="","",INDEX('Contract Summary'!$E$4:$E$203,MATCH($A195,'Contract Summary'!$A$4:$A$203,0)))</f>
        <v/>
      </c>
      <c r="E195" s="9" t="str">
        <f>IF($A195="","",INDEX('Contract Summary'!$I$4:$I$203,MATCH($A195,'Contract Summary'!$A$4:$A$203,0)))</f>
        <v/>
      </c>
      <c r="F195" s="10"/>
      <c r="G195" s="10"/>
      <c r="H195" s="10"/>
      <c r="I195" s="10"/>
      <c r="J195" s="10"/>
    </row>
    <row r="196" spans="1:10">
      <c r="A196" s="10"/>
      <c r="B196" s="3" t="str">
        <f>IF($A196="","",INDEX('Contract Summary'!$B$4:$B$203,MATCH($A196,'Contract Summary'!$A$4:$A$203,0)))</f>
        <v/>
      </c>
      <c r="C196" s="3" t="str">
        <f>IF($A196="","",INDEX('Contract Summary'!$C$4:$C$203,MATCH($A196,'Contract Summary'!$A$4:$A$203,0)))</f>
        <v/>
      </c>
      <c r="D196" s="9" t="str">
        <f>IF($A196="","",INDEX('Contract Summary'!$E$4:$E$203,MATCH($A196,'Contract Summary'!$A$4:$A$203,0)))</f>
        <v/>
      </c>
      <c r="E196" s="9" t="str">
        <f>IF($A196="","",INDEX('Contract Summary'!$I$4:$I$203,MATCH($A196,'Contract Summary'!$A$4:$A$203,0)))</f>
        <v/>
      </c>
      <c r="F196" s="10"/>
      <c r="G196" s="10"/>
      <c r="H196" s="10"/>
      <c r="I196" s="10"/>
      <c r="J196" s="10"/>
    </row>
    <row r="197" spans="1:10">
      <c r="A197" s="10"/>
      <c r="B197" s="3" t="str">
        <f>IF($A197="","",INDEX('Contract Summary'!$B$4:$B$203,MATCH($A197,'Contract Summary'!$A$4:$A$203,0)))</f>
        <v/>
      </c>
      <c r="C197" s="3" t="str">
        <f>IF($A197="","",INDEX('Contract Summary'!$C$4:$C$203,MATCH($A197,'Contract Summary'!$A$4:$A$203,0)))</f>
        <v/>
      </c>
      <c r="D197" s="9" t="str">
        <f>IF($A197="","",INDEX('Contract Summary'!$E$4:$E$203,MATCH($A197,'Contract Summary'!$A$4:$A$203,0)))</f>
        <v/>
      </c>
      <c r="E197" s="9" t="str">
        <f>IF($A197="","",INDEX('Contract Summary'!$I$4:$I$203,MATCH($A197,'Contract Summary'!$A$4:$A$203,0)))</f>
        <v/>
      </c>
      <c r="F197" s="10"/>
      <c r="G197" s="10"/>
      <c r="H197" s="10"/>
      <c r="I197" s="10"/>
      <c r="J197" s="10"/>
    </row>
    <row r="198" spans="1:10">
      <c r="A198" s="10"/>
      <c r="B198" s="3" t="str">
        <f>IF($A198="","",INDEX('Contract Summary'!$B$4:$B$203,MATCH($A198,'Contract Summary'!$A$4:$A$203,0)))</f>
        <v/>
      </c>
      <c r="C198" s="3" t="str">
        <f>IF($A198="","",INDEX('Contract Summary'!$C$4:$C$203,MATCH($A198,'Contract Summary'!$A$4:$A$203,0)))</f>
        <v/>
      </c>
      <c r="D198" s="9" t="str">
        <f>IF($A198="","",INDEX('Contract Summary'!$E$4:$E$203,MATCH($A198,'Contract Summary'!$A$4:$A$203,0)))</f>
        <v/>
      </c>
      <c r="E198" s="9" t="str">
        <f>IF($A198="","",INDEX('Contract Summary'!$I$4:$I$203,MATCH($A198,'Contract Summary'!$A$4:$A$203,0)))</f>
        <v/>
      </c>
      <c r="F198" s="10"/>
      <c r="G198" s="10"/>
      <c r="H198" s="10"/>
      <c r="I198" s="10"/>
      <c r="J198" s="10"/>
    </row>
    <row r="199" spans="1:10">
      <c r="A199" s="10"/>
      <c r="B199" s="3" t="str">
        <f>IF($A199="","",INDEX('Contract Summary'!$B$4:$B$203,MATCH($A199,'Contract Summary'!$A$4:$A$203,0)))</f>
        <v/>
      </c>
      <c r="C199" s="3" t="str">
        <f>IF($A199="","",INDEX('Contract Summary'!$C$4:$C$203,MATCH($A199,'Contract Summary'!$A$4:$A$203,0)))</f>
        <v/>
      </c>
      <c r="D199" s="9" t="str">
        <f>IF($A199="","",INDEX('Contract Summary'!$E$4:$E$203,MATCH($A199,'Contract Summary'!$A$4:$A$203,0)))</f>
        <v/>
      </c>
      <c r="E199" s="9" t="str">
        <f>IF($A199="","",INDEX('Contract Summary'!$I$4:$I$203,MATCH($A199,'Contract Summary'!$A$4:$A$203,0)))</f>
        <v/>
      </c>
      <c r="F199" s="10"/>
      <c r="G199" s="10"/>
      <c r="H199" s="10"/>
      <c r="I199" s="10"/>
      <c r="J199" s="10"/>
    </row>
    <row r="200" spans="1:10">
      <c r="A200" s="10"/>
      <c r="B200" s="3" t="str">
        <f>IF($A200="","",INDEX('Contract Summary'!$B$4:$B$203,MATCH($A200,'Contract Summary'!$A$4:$A$203,0)))</f>
        <v/>
      </c>
      <c r="C200" s="3" t="str">
        <f>IF($A200="","",INDEX('Contract Summary'!$C$4:$C$203,MATCH($A200,'Contract Summary'!$A$4:$A$203,0)))</f>
        <v/>
      </c>
      <c r="D200" s="9" t="str">
        <f>IF($A200="","",INDEX('Contract Summary'!$E$4:$E$203,MATCH($A200,'Contract Summary'!$A$4:$A$203,0)))</f>
        <v/>
      </c>
      <c r="E200" s="9" t="str">
        <f>IF($A200="","",INDEX('Contract Summary'!$I$4:$I$203,MATCH($A200,'Contract Summary'!$A$4:$A$203,0)))</f>
        <v/>
      </c>
      <c r="F200" s="10"/>
      <c r="G200" s="10"/>
      <c r="H200" s="10"/>
      <c r="I200" s="10"/>
      <c r="J200" s="10"/>
    </row>
    <row r="201" spans="1:10">
      <c r="A201" s="10"/>
      <c r="B201" s="3" t="str">
        <f>IF($A201="","",INDEX('Contract Summary'!$B$4:$B$203,MATCH($A201,'Contract Summary'!$A$4:$A$203,0)))</f>
        <v/>
      </c>
      <c r="C201" s="3" t="str">
        <f>IF($A201="","",INDEX('Contract Summary'!$C$4:$C$203,MATCH($A201,'Contract Summary'!$A$4:$A$203,0)))</f>
        <v/>
      </c>
      <c r="D201" s="9" t="str">
        <f>IF($A201="","",INDEX('Contract Summary'!$E$4:$E$203,MATCH($A201,'Contract Summary'!$A$4:$A$203,0)))</f>
        <v/>
      </c>
      <c r="E201" s="9" t="str">
        <f>IF($A201="","",INDEX('Contract Summary'!$I$4:$I$203,MATCH($A201,'Contract Summary'!$A$4:$A$203,0)))</f>
        <v/>
      </c>
      <c r="F201" s="10"/>
      <c r="G201" s="10"/>
      <c r="H201" s="10"/>
      <c r="I201" s="10"/>
      <c r="J201" s="10"/>
    </row>
    <row r="202" spans="1:10">
      <c r="A202" s="10"/>
      <c r="B202" s="3" t="str">
        <f>IF($A202="","",INDEX('Contract Summary'!$B$4:$B$203,MATCH($A202,'Contract Summary'!$A$4:$A$203,0)))</f>
        <v/>
      </c>
      <c r="C202" s="3" t="str">
        <f>IF($A202="","",INDEX('Contract Summary'!$C$4:$C$203,MATCH($A202,'Contract Summary'!$A$4:$A$203,0)))</f>
        <v/>
      </c>
      <c r="D202" s="9" t="str">
        <f>IF($A202="","",INDEX('Contract Summary'!$E$4:$E$203,MATCH($A202,'Contract Summary'!$A$4:$A$203,0)))</f>
        <v/>
      </c>
      <c r="E202" s="9" t="str">
        <f>IF($A202="","",INDEX('Contract Summary'!$I$4:$I$203,MATCH($A202,'Contract Summary'!$A$4:$A$203,0)))</f>
        <v/>
      </c>
      <c r="F202" s="10"/>
      <c r="G202" s="10"/>
      <c r="H202" s="10"/>
      <c r="I202" s="10"/>
      <c r="J202" s="10"/>
    </row>
    <row r="203" spans="1:10">
      <c r="A203" s="10"/>
      <c r="B203" s="3" t="str">
        <f>IF($A203="","",INDEX('Contract Summary'!$B$4:$B$203,MATCH($A203,'Contract Summary'!$A$4:$A$203,0)))</f>
        <v/>
      </c>
      <c r="C203" s="3" t="str">
        <f>IF($A203="","",INDEX('Contract Summary'!$C$4:$C$203,MATCH($A203,'Contract Summary'!$A$4:$A$203,0)))</f>
        <v/>
      </c>
      <c r="D203" s="9" t="str">
        <f>IF($A203="","",INDEX('Contract Summary'!$E$4:$E$203,MATCH($A203,'Contract Summary'!$A$4:$A$203,0)))</f>
        <v/>
      </c>
      <c r="E203" s="9" t="str">
        <f>IF($A203="","",INDEX('Contract Summary'!$I$4:$I$203,MATCH($A203,'Contract Summary'!$A$4:$A$203,0)))</f>
        <v/>
      </c>
      <c r="F203" s="10"/>
      <c r="G203" s="10"/>
      <c r="H203" s="10"/>
      <c r="I203" s="10"/>
      <c r="J203" s="10"/>
    </row>
  </sheetData>
  <mergeCells count="2">
    <mergeCell ref="A1:J1"/>
    <mergeCell ref="A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03"/>
  <sheetViews>
    <sheetView workbookViewId="0">
      <selection sqref="A1:H1"/>
    </sheetView>
  </sheetViews>
  <sheetFormatPr defaultRowHeight="14.5"/>
  <cols>
    <col min="1" max="1" width="28" customWidth="1"/>
    <col min="2" max="2" width="40" customWidth="1"/>
    <col min="3" max="5" width="16" customWidth="1"/>
    <col min="6" max="6" width="18" customWidth="1"/>
    <col min="7" max="7" width="14" customWidth="1"/>
    <col min="8" max="8" width="40" customWidth="1"/>
  </cols>
  <sheetData>
    <row r="1" spans="1:8" ht="24" customHeight="1">
      <c r="A1" s="26" t="s">
        <v>135</v>
      </c>
      <c r="B1" s="25"/>
      <c r="C1" s="25"/>
      <c r="D1" s="25"/>
      <c r="E1" s="25"/>
      <c r="F1" s="25"/>
      <c r="G1" s="25"/>
      <c r="H1" s="25"/>
    </row>
    <row r="2" spans="1:8" ht="18" customHeight="1">
      <c r="A2" s="24" t="s">
        <v>136</v>
      </c>
      <c r="B2" s="25"/>
      <c r="C2" s="25"/>
      <c r="D2" s="25"/>
      <c r="E2" s="25"/>
      <c r="F2" s="25"/>
      <c r="G2" s="25"/>
      <c r="H2" s="25"/>
    </row>
    <row r="3" spans="1:8" ht="32.15" customHeight="1">
      <c r="A3" s="6" t="s">
        <v>14</v>
      </c>
      <c r="B3" s="6" t="s">
        <v>137</v>
      </c>
      <c r="C3" s="6" t="s">
        <v>138</v>
      </c>
      <c r="D3" s="6" t="s">
        <v>139</v>
      </c>
      <c r="E3" s="6" t="s">
        <v>140</v>
      </c>
      <c r="F3" s="6" t="s">
        <v>141</v>
      </c>
      <c r="G3" s="6" t="s">
        <v>47</v>
      </c>
      <c r="H3" s="6" t="s">
        <v>142</v>
      </c>
    </row>
    <row r="4" spans="1:8">
      <c r="A4" s="10"/>
      <c r="B4" s="10"/>
      <c r="C4" s="11"/>
      <c r="D4" s="10"/>
      <c r="E4" s="17"/>
      <c r="F4" s="10"/>
      <c r="G4" s="10"/>
      <c r="H4" s="10"/>
    </row>
    <row r="5" spans="1:8">
      <c r="A5" s="10"/>
      <c r="B5" s="10"/>
      <c r="C5" s="11"/>
      <c r="D5" s="10"/>
      <c r="E5" s="17"/>
      <c r="F5" s="10"/>
      <c r="G5" s="10"/>
      <c r="H5" s="10"/>
    </row>
    <row r="6" spans="1:8">
      <c r="A6" s="10"/>
      <c r="B6" s="10"/>
      <c r="C6" s="11"/>
      <c r="D6" s="10"/>
      <c r="E6" s="17"/>
      <c r="F6" s="10"/>
      <c r="G6" s="10"/>
      <c r="H6" s="10"/>
    </row>
    <row r="7" spans="1:8">
      <c r="A7" s="10"/>
      <c r="B7" s="10"/>
      <c r="C7" s="11"/>
      <c r="D7" s="10"/>
      <c r="E7" s="17"/>
      <c r="F7" s="10"/>
      <c r="G7" s="10"/>
      <c r="H7" s="10"/>
    </row>
    <row r="8" spans="1:8">
      <c r="A8" s="10"/>
      <c r="B8" s="10"/>
      <c r="C8" s="11"/>
      <c r="D8" s="10"/>
      <c r="E8" s="17"/>
      <c r="F8" s="10"/>
      <c r="G8" s="10"/>
      <c r="H8" s="10"/>
    </row>
    <row r="9" spans="1:8">
      <c r="A9" s="10"/>
      <c r="B9" s="10"/>
      <c r="C9" s="11"/>
      <c r="D9" s="10"/>
      <c r="E9" s="17"/>
      <c r="F9" s="10"/>
      <c r="G9" s="10"/>
      <c r="H9" s="10"/>
    </row>
    <row r="10" spans="1:8">
      <c r="A10" s="10"/>
      <c r="B10" s="10"/>
      <c r="C10" s="11"/>
      <c r="D10" s="10"/>
      <c r="E10" s="17"/>
      <c r="F10" s="10"/>
      <c r="G10" s="10"/>
      <c r="H10" s="10"/>
    </row>
    <row r="11" spans="1:8">
      <c r="A11" s="10"/>
      <c r="B11" s="10"/>
      <c r="C11" s="11"/>
      <c r="D11" s="10"/>
      <c r="E11" s="17"/>
      <c r="F11" s="10"/>
      <c r="G11" s="10"/>
      <c r="H11" s="10"/>
    </row>
    <row r="12" spans="1:8">
      <c r="A12" s="10"/>
      <c r="B12" s="10"/>
      <c r="C12" s="11"/>
      <c r="D12" s="10"/>
      <c r="E12" s="17"/>
      <c r="F12" s="10"/>
      <c r="G12" s="10"/>
      <c r="H12" s="10"/>
    </row>
    <row r="13" spans="1:8">
      <c r="A13" s="10"/>
      <c r="B13" s="10"/>
      <c r="C13" s="11"/>
      <c r="D13" s="10"/>
      <c r="E13" s="17"/>
      <c r="F13" s="10"/>
      <c r="G13" s="10"/>
      <c r="H13" s="10"/>
    </row>
    <row r="14" spans="1:8">
      <c r="A14" s="10"/>
      <c r="B14" s="10"/>
      <c r="C14" s="11"/>
      <c r="D14" s="10"/>
      <c r="E14" s="17"/>
      <c r="F14" s="10"/>
      <c r="G14" s="10"/>
      <c r="H14" s="10"/>
    </row>
    <row r="15" spans="1:8">
      <c r="A15" s="10"/>
      <c r="B15" s="10"/>
      <c r="C15" s="11"/>
      <c r="D15" s="10"/>
      <c r="E15" s="17"/>
      <c r="F15" s="10"/>
      <c r="G15" s="10"/>
      <c r="H15" s="10"/>
    </row>
    <row r="16" spans="1:8">
      <c r="A16" s="10"/>
      <c r="B16" s="10"/>
      <c r="C16" s="11"/>
      <c r="D16" s="10"/>
      <c r="E16" s="17"/>
      <c r="F16" s="10"/>
      <c r="G16" s="10"/>
      <c r="H16" s="10"/>
    </row>
    <row r="17" spans="1:8">
      <c r="A17" s="10"/>
      <c r="B17" s="10"/>
      <c r="C17" s="11"/>
      <c r="D17" s="10"/>
      <c r="E17" s="17"/>
      <c r="F17" s="10"/>
      <c r="G17" s="10"/>
      <c r="H17" s="10"/>
    </row>
    <row r="18" spans="1:8">
      <c r="A18" s="10"/>
      <c r="B18" s="10"/>
      <c r="C18" s="11"/>
      <c r="D18" s="10"/>
      <c r="E18" s="17"/>
      <c r="F18" s="10"/>
      <c r="G18" s="10"/>
      <c r="H18" s="10"/>
    </row>
    <row r="19" spans="1:8">
      <c r="A19" s="10"/>
      <c r="B19" s="10"/>
      <c r="C19" s="11"/>
      <c r="D19" s="10"/>
      <c r="E19" s="17"/>
      <c r="F19" s="10"/>
      <c r="G19" s="10"/>
      <c r="H19" s="10"/>
    </row>
    <row r="20" spans="1:8">
      <c r="A20" s="10"/>
      <c r="B20" s="10"/>
      <c r="C20" s="11"/>
      <c r="D20" s="10"/>
      <c r="E20" s="17"/>
      <c r="F20" s="10"/>
      <c r="G20" s="10"/>
      <c r="H20" s="10"/>
    </row>
    <row r="21" spans="1:8">
      <c r="A21" s="10"/>
      <c r="B21" s="10"/>
      <c r="C21" s="11"/>
      <c r="D21" s="10"/>
      <c r="E21" s="17"/>
      <c r="F21" s="10"/>
      <c r="G21" s="10"/>
      <c r="H21" s="10"/>
    </row>
    <row r="22" spans="1:8">
      <c r="A22" s="10"/>
      <c r="B22" s="10"/>
      <c r="C22" s="11"/>
      <c r="D22" s="10"/>
      <c r="E22" s="17"/>
      <c r="F22" s="10"/>
      <c r="G22" s="10"/>
      <c r="H22" s="10"/>
    </row>
    <row r="23" spans="1:8">
      <c r="A23" s="10"/>
      <c r="B23" s="10"/>
      <c r="C23" s="11"/>
      <c r="D23" s="10"/>
      <c r="E23" s="17"/>
      <c r="F23" s="10"/>
      <c r="G23" s="10"/>
      <c r="H23" s="10"/>
    </row>
    <row r="24" spans="1:8">
      <c r="A24" s="10"/>
      <c r="B24" s="10"/>
      <c r="C24" s="11"/>
      <c r="D24" s="10"/>
      <c r="E24" s="17"/>
      <c r="F24" s="10"/>
      <c r="G24" s="10"/>
      <c r="H24" s="10"/>
    </row>
    <row r="25" spans="1:8">
      <c r="A25" s="10"/>
      <c r="B25" s="10"/>
      <c r="C25" s="11"/>
      <c r="D25" s="10"/>
      <c r="E25" s="17"/>
      <c r="F25" s="10"/>
      <c r="G25" s="10"/>
      <c r="H25" s="10"/>
    </row>
    <row r="26" spans="1:8">
      <c r="A26" s="10"/>
      <c r="B26" s="10"/>
      <c r="C26" s="11"/>
      <c r="D26" s="10"/>
      <c r="E26" s="17"/>
      <c r="F26" s="10"/>
      <c r="G26" s="10"/>
      <c r="H26" s="10"/>
    </row>
    <row r="27" spans="1:8">
      <c r="A27" s="10"/>
      <c r="B27" s="10"/>
      <c r="C27" s="11"/>
      <c r="D27" s="10"/>
      <c r="E27" s="17"/>
      <c r="F27" s="10"/>
      <c r="G27" s="10"/>
      <c r="H27" s="10"/>
    </row>
    <row r="28" spans="1:8">
      <c r="A28" s="10"/>
      <c r="B28" s="10"/>
      <c r="C28" s="11"/>
      <c r="D28" s="10"/>
      <c r="E28" s="17"/>
      <c r="F28" s="10"/>
      <c r="G28" s="10"/>
      <c r="H28" s="10"/>
    </row>
    <row r="29" spans="1:8">
      <c r="A29" s="10"/>
      <c r="B29" s="10"/>
      <c r="C29" s="11"/>
      <c r="D29" s="10"/>
      <c r="E29" s="17"/>
      <c r="F29" s="10"/>
      <c r="G29" s="10"/>
      <c r="H29" s="10"/>
    </row>
    <row r="30" spans="1:8">
      <c r="A30" s="10"/>
      <c r="B30" s="10"/>
      <c r="C30" s="11"/>
      <c r="D30" s="10"/>
      <c r="E30" s="17"/>
      <c r="F30" s="10"/>
      <c r="G30" s="10"/>
      <c r="H30" s="10"/>
    </row>
    <row r="31" spans="1:8">
      <c r="A31" s="10"/>
      <c r="B31" s="10"/>
      <c r="C31" s="11"/>
      <c r="D31" s="10"/>
      <c r="E31" s="17"/>
      <c r="F31" s="10"/>
      <c r="G31" s="10"/>
      <c r="H31" s="10"/>
    </row>
    <row r="32" spans="1:8">
      <c r="A32" s="10"/>
      <c r="B32" s="10"/>
      <c r="C32" s="11"/>
      <c r="D32" s="10"/>
      <c r="E32" s="17"/>
      <c r="F32" s="10"/>
      <c r="G32" s="10"/>
      <c r="H32" s="10"/>
    </row>
    <row r="33" spans="1:8">
      <c r="A33" s="10"/>
      <c r="B33" s="10"/>
      <c r="C33" s="11"/>
      <c r="D33" s="10"/>
      <c r="E33" s="17"/>
      <c r="F33" s="10"/>
      <c r="G33" s="10"/>
      <c r="H33" s="10"/>
    </row>
    <row r="34" spans="1:8">
      <c r="A34" s="10"/>
      <c r="B34" s="10"/>
      <c r="C34" s="11"/>
      <c r="D34" s="10"/>
      <c r="E34" s="17"/>
      <c r="F34" s="10"/>
      <c r="G34" s="10"/>
      <c r="H34" s="10"/>
    </row>
    <row r="35" spans="1:8">
      <c r="A35" s="10"/>
      <c r="B35" s="10"/>
      <c r="C35" s="11"/>
      <c r="D35" s="10"/>
      <c r="E35" s="17"/>
      <c r="F35" s="10"/>
      <c r="G35" s="10"/>
      <c r="H35" s="10"/>
    </row>
    <row r="36" spans="1:8">
      <c r="A36" s="10"/>
      <c r="B36" s="10"/>
      <c r="C36" s="11"/>
      <c r="D36" s="10"/>
      <c r="E36" s="17"/>
      <c r="F36" s="10"/>
      <c r="G36" s="10"/>
      <c r="H36" s="10"/>
    </row>
    <row r="37" spans="1:8">
      <c r="A37" s="10"/>
      <c r="B37" s="10"/>
      <c r="C37" s="11"/>
      <c r="D37" s="10"/>
      <c r="E37" s="17"/>
      <c r="F37" s="10"/>
      <c r="G37" s="10"/>
      <c r="H37" s="10"/>
    </row>
    <row r="38" spans="1:8">
      <c r="A38" s="10"/>
      <c r="B38" s="10"/>
      <c r="C38" s="11"/>
      <c r="D38" s="10"/>
      <c r="E38" s="17"/>
      <c r="F38" s="10"/>
      <c r="G38" s="10"/>
      <c r="H38" s="10"/>
    </row>
    <row r="39" spans="1:8">
      <c r="A39" s="10"/>
      <c r="B39" s="10"/>
      <c r="C39" s="11"/>
      <c r="D39" s="10"/>
      <c r="E39" s="17"/>
      <c r="F39" s="10"/>
      <c r="G39" s="10"/>
      <c r="H39" s="10"/>
    </row>
    <row r="40" spans="1:8">
      <c r="A40" s="10"/>
      <c r="B40" s="10"/>
      <c r="C40" s="11"/>
      <c r="D40" s="10"/>
      <c r="E40" s="17"/>
      <c r="F40" s="10"/>
      <c r="G40" s="10"/>
      <c r="H40" s="10"/>
    </row>
    <row r="41" spans="1:8">
      <c r="A41" s="10"/>
      <c r="B41" s="10"/>
      <c r="C41" s="11"/>
      <c r="D41" s="10"/>
      <c r="E41" s="17"/>
      <c r="F41" s="10"/>
      <c r="G41" s="10"/>
      <c r="H41" s="10"/>
    </row>
    <row r="42" spans="1:8">
      <c r="A42" s="10"/>
      <c r="B42" s="10"/>
      <c r="C42" s="11"/>
      <c r="D42" s="10"/>
      <c r="E42" s="17"/>
      <c r="F42" s="10"/>
      <c r="G42" s="10"/>
      <c r="H42" s="10"/>
    </row>
    <row r="43" spans="1:8">
      <c r="A43" s="10"/>
      <c r="B43" s="10"/>
      <c r="C43" s="11"/>
      <c r="D43" s="10"/>
      <c r="E43" s="17"/>
      <c r="F43" s="10"/>
      <c r="G43" s="10"/>
      <c r="H43" s="10"/>
    </row>
    <row r="44" spans="1:8">
      <c r="A44" s="10"/>
      <c r="B44" s="10"/>
      <c r="C44" s="11"/>
      <c r="D44" s="10"/>
      <c r="E44" s="17"/>
      <c r="F44" s="10"/>
      <c r="G44" s="10"/>
      <c r="H44" s="10"/>
    </row>
    <row r="45" spans="1:8">
      <c r="A45" s="10"/>
      <c r="B45" s="10"/>
      <c r="C45" s="11"/>
      <c r="D45" s="10"/>
      <c r="E45" s="17"/>
      <c r="F45" s="10"/>
      <c r="G45" s="10"/>
      <c r="H45" s="10"/>
    </row>
    <row r="46" spans="1:8">
      <c r="A46" s="10"/>
      <c r="B46" s="10"/>
      <c r="C46" s="11"/>
      <c r="D46" s="10"/>
      <c r="E46" s="17"/>
      <c r="F46" s="10"/>
      <c r="G46" s="10"/>
      <c r="H46" s="10"/>
    </row>
    <row r="47" spans="1:8">
      <c r="A47" s="10"/>
      <c r="B47" s="10"/>
      <c r="C47" s="11"/>
      <c r="D47" s="10"/>
      <c r="E47" s="17"/>
      <c r="F47" s="10"/>
      <c r="G47" s="10"/>
      <c r="H47" s="10"/>
    </row>
    <row r="48" spans="1:8">
      <c r="A48" s="10"/>
      <c r="B48" s="10"/>
      <c r="C48" s="11"/>
      <c r="D48" s="10"/>
      <c r="E48" s="17"/>
      <c r="F48" s="10"/>
      <c r="G48" s="10"/>
      <c r="H48" s="10"/>
    </row>
    <row r="49" spans="1:8">
      <c r="A49" s="10"/>
      <c r="B49" s="10"/>
      <c r="C49" s="11"/>
      <c r="D49" s="10"/>
      <c r="E49" s="17"/>
      <c r="F49" s="10"/>
      <c r="G49" s="10"/>
      <c r="H49" s="10"/>
    </row>
    <row r="50" spans="1:8">
      <c r="A50" s="10"/>
      <c r="B50" s="10"/>
      <c r="C50" s="11"/>
      <c r="D50" s="10"/>
      <c r="E50" s="17"/>
      <c r="F50" s="10"/>
      <c r="G50" s="10"/>
      <c r="H50" s="10"/>
    </row>
    <row r="51" spans="1:8">
      <c r="A51" s="10"/>
      <c r="B51" s="10"/>
      <c r="C51" s="11"/>
      <c r="D51" s="10"/>
      <c r="E51" s="17"/>
      <c r="F51" s="10"/>
      <c r="G51" s="10"/>
      <c r="H51" s="10"/>
    </row>
    <row r="52" spans="1:8">
      <c r="A52" s="10"/>
      <c r="B52" s="10"/>
      <c r="C52" s="11"/>
      <c r="D52" s="10"/>
      <c r="E52" s="17"/>
      <c r="F52" s="10"/>
      <c r="G52" s="10"/>
      <c r="H52" s="10"/>
    </row>
    <row r="53" spans="1:8">
      <c r="A53" s="10"/>
      <c r="B53" s="10"/>
      <c r="C53" s="11"/>
      <c r="D53" s="10"/>
      <c r="E53" s="17"/>
      <c r="F53" s="10"/>
      <c r="G53" s="10"/>
      <c r="H53" s="10"/>
    </row>
    <row r="54" spans="1:8">
      <c r="A54" s="10"/>
      <c r="B54" s="10"/>
      <c r="C54" s="11"/>
      <c r="D54" s="10"/>
      <c r="E54" s="17"/>
      <c r="F54" s="10"/>
      <c r="G54" s="10"/>
      <c r="H54" s="10"/>
    </row>
    <row r="55" spans="1:8">
      <c r="A55" s="10"/>
      <c r="B55" s="10"/>
      <c r="C55" s="11"/>
      <c r="D55" s="10"/>
      <c r="E55" s="17"/>
      <c r="F55" s="10"/>
      <c r="G55" s="10"/>
      <c r="H55" s="10"/>
    </row>
    <row r="56" spans="1:8">
      <c r="A56" s="10"/>
      <c r="B56" s="10"/>
      <c r="C56" s="11"/>
      <c r="D56" s="10"/>
      <c r="E56" s="17"/>
      <c r="F56" s="10"/>
      <c r="G56" s="10"/>
      <c r="H56" s="10"/>
    </row>
    <row r="57" spans="1:8">
      <c r="A57" s="10"/>
      <c r="B57" s="10"/>
      <c r="C57" s="11"/>
      <c r="D57" s="10"/>
      <c r="E57" s="17"/>
      <c r="F57" s="10"/>
      <c r="G57" s="10"/>
      <c r="H57" s="10"/>
    </row>
    <row r="58" spans="1:8">
      <c r="A58" s="10"/>
      <c r="B58" s="10"/>
      <c r="C58" s="11"/>
      <c r="D58" s="10"/>
      <c r="E58" s="17"/>
      <c r="F58" s="10"/>
      <c r="G58" s="10"/>
      <c r="H58" s="10"/>
    </row>
    <row r="59" spans="1:8">
      <c r="A59" s="10"/>
      <c r="B59" s="10"/>
      <c r="C59" s="11"/>
      <c r="D59" s="10"/>
      <c r="E59" s="17"/>
      <c r="F59" s="10"/>
      <c r="G59" s="10"/>
      <c r="H59" s="10"/>
    </row>
    <row r="60" spans="1:8">
      <c r="A60" s="10"/>
      <c r="B60" s="10"/>
      <c r="C60" s="11"/>
      <c r="D60" s="10"/>
      <c r="E60" s="17"/>
      <c r="F60" s="10"/>
      <c r="G60" s="10"/>
      <c r="H60" s="10"/>
    </row>
    <row r="61" spans="1:8">
      <c r="A61" s="10"/>
      <c r="B61" s="10"/>
      <c r="C61" s="11"/>
      <c r="D61" s="10"/>
      <c r="E61" s="17"/>
      <c r="F61" s="10"/>
      <c r="G61" s="10"/>
      <c r="H61" s="10"/>
    </row>
    <row r="62" spans="1:8">
      <c r="A62" s="10"/>
      <c r="B62" s="10"/>
      <c r="C62" s="11"/>
      <c r="D62" s="10"/>
      <c r="E62" s="17"/>
      <c r="F62" s="10"/>
      <c r="G62" s="10"/>
      <c r="H62" s="10"/>
    </row>
    <row r="63" spans="1:8">
      <c r="A63" s="10"/>
      <c r="B63" s="10"/>
      <c r="C63" s="11"/>
      <c r="D63" s="10"/>
      <c r="E63" s="17"/>
      <c r="F63" s="10"/>
      <c r="G63" s="10"/>
      <c r="H63" s="10"/>
    </row>
    <row r="64" spans="1:8">
      <c r="A64" s="10"/>
      <c r="B64" s="10"/>
      <c r="C64" s="11"/>
      <c r="D64" s="10"/>
      <c r="E64" s="17"/>
      <c r="F64" s="10"/>
      <c r="G64" s="10"/>
      <c r="H64" s="10"/>
    </row>
    <row r="65" spans="1:8">
      <c r="A65" s="10"/>
      <c r="B65" s="10"/>
      <c r="C65" s="11"/>
      <c r="D65" s="10"/>
      <c r="E65" s="17"/>
      <c r="F65" s="10"/>
      <c r="G65" s="10"/>
      <c r="H65" s="10"/>
    </row>
    <row r="66" spans="1:8">
      <c r="A66" s="10"/>
      <c r="B66" s="10"/>
      <c r="C66" s="11"/>
      <c r="D66" s="10"/>
      <c r="E66" s="17"/>
      <c r="F66" s="10"/>
      <c r="G66" s="10"/>
      <c r="H66" s="10"/>
    </row>
    <row r="67" spans="1:8">
      <c r="A67" s="10"/>
      <c r="B67" s="10"/>
      <c r="C67" s="11"/>
      <c r="D67" s="10"/>
      <c r="E67" s="17"/>
      <c r="F67" s="10"/>
      <c r="G67" s="10"/>
      <c r="H67" s="10"/>
    </row>
    <row r="68" spans="1:8">
      <c r="A68" s="10"/>
      <c r="B68" s="10"/>
      <c r="C68" s="11"/>
      <c r="D68" s="10"/>
      <c r="E68" s="17"/>
      <c r="F68" s="10"/>
      <c r="G68" s="10"/>
      <c r="H68" s="10"/>
    </row>
    <row r="69" spans="1:8">
      <c r="A69" s="10"/>
      <c r="B69" s="10"/>
      <c r="C69" s="11"/>
      <c r="D69" s="10"/>
      <c r="E69" s="17"/>
      <c r="F69" s="10"/>
      <c r="G69" s="10"/>
      <c r="H69" s="10"/>
    </row>
    <row r="70" spans="1:8">
      <c r="A70" s="10"/>
      <c r="B70" s="10"/>
      <c r="C70" s="11"/>
      <c r="D70" s="10"/>
      <c r="E70" s="17"/>
      <c r="F70" s="10"/>
      <c r="G70" s="10"/>
      <c r="H70" s="10"/>
    </row>
    <row r="71" spans="1:8">
      <c r="A71" s="10"/>
      <c r="B71" s="10"/>
      <c r="C71" s="11"/>
      <c r="D71" s="10"/>
      <c r="E71" s="17"/>
      <c r="F71" s="10"/>
      <c r="G71" s="10"/>
      <c r="H71" s="10"/>
    </row>
    <row r="72" spans="1:8">
      <c r="A72" s="10"/>
      <c r="B72" s="10"/>
      <c r="C72" s="11"/>
      <c r="D72" s="10"/>
      <c r="E72" s="17"/>
      <c r="F72" s="10"/>
      <c r="G72" s="10"/>
      <c r="H72" s="10"/>
    </row>
    <row r="73" spans="1:8">
      <c r="A73" s="10"/>
      <c r="B73" s="10"/>
      <c r="C73" s="11"/>
      <c r="D73" s="10"/>
      <c r="E73" s="17"/>
      <c r="F73" s="10"/>
      <c r="G73" s="10"/>
      <c r="H73" s="10"/>
    </row>
    <row r="74" spans="1:8">
      <c r="A74" s="10"/>
      <c r="B74" s="10"/>
      <c r="C74" s="11"/>
      <c r="D74" s="10"/>
      <c r="E74" s="17"/>
      <c r="F74" s="10"/>
      <c r="G74" s="10"/>
      <c r="H74" s="10"/>
    </row>
    <row r="75" spans="1:8">
      <c r="A75" s="10"/>
      <c r="B75" s="10"/>
      <c r="C75" s="11"/>
      <c r="D75" s="10"/>
      <c r="E75" s="17"/>
      <c r="F75" s="10"/>
      <c r="G75" s="10"/>
      <c r="H75" s="10"/>
    </row>
    <row r="76" spans="1:8">
      <c r="A76" s="10"/>
      <c r="B76" s="10"/>
      <c r="C76" s="11"/>
      <c r="D76" s="10"/>
      <c r="E76" s="17"/>
      <c r="F76" s="10"/>
      <c r="G76" s="10"/>
      <c r="H76" s="10"/>
    </row>
    <row r="77" spans="1:8">
      <c r="A77" s="10"/>
      <c r="B77" s="10"/>
      <c r="C77" s="11"/>
      <c r="D77" s="10"/>
      <c r="E77" s="17"/>
      <c r="F77" s="10"/>
      <c r="G77" s="10"/>
      <c r="H77" s="10"/>
    </row>
    <row r="78" spans="1:8">
      <c r="A78" s="10"/>
      <c r="B78" s="10"/>
      <c r="C78" s="11"/>
      <c r="D78" s="10"/>
      <c r="E78" s="17"/>
      <c r="F78" s="10"/>
      <c r="G78" s="10"/>
      <c r="H78" s="10"/>
    </row>
    <row r="79" spans="1:8">
      <c r="A79" s="10"/>
      <c r="B79" s="10"/>
      <c r="C79" s="11"/>
      <c r="D79" s="10"/>
      <c r="E79" s="17"/>
      <c r="F79" s="10"/>
      <c r="G79" s="10"/>
      <c r="H79" s="10"/>
    </row>
    <row r="80" spans="1:8">
      <c r="A80" s="10"/>
      <c r="B80" s="10"/>
      <c r="C80" s="11"/>
      <c r="D80" s="10"/>
      <c r="E80" s="17"/>
      <c r="F80" s="10"/>
      <c r="G80" s="10"/>
      <c r="H80" s="10"/>
    </row>
    <row r="81" spans="1:8">
      <c r="A81" s="10"/>
      <c r="B81" s="10"/>
      <c r="C81" s="11"/>
      <c r="D81" s="10"/>
      <c r="E81" s="17"/>
      <c r="F81" s="10"/>
      <c r="G81" s="10"/>
      <c r="H81" s="10"/>
    </row>
    <row r="82" spans="1:8">
      <c r="A82" s="10"/>
      <c r="B82" s="10"/>
      <c r="C82" s="11"/>
      <c r="D82" s="10"/>
      <c r="E82" s="17"/>
      <c r="F82" s="10"/>
      <c r="G82" s="10"/>
      <c r="H82" s="10"/>
    </row>
    <row r="83" spans="1:8">
      <c r="A83" s="10"/>
      <c r="B83" s="10"/>
      <c r="C83" s="11"/>
      <c r="D83" s="10"/>
      <c r="E83" s="17"/>
      <c r="F83" s="10"/>
      <c r="G83" s="10"/>
      <c r="H83" s="10"/>
    </row>
    <row r="84" spans="1:8">
      <c r="A84" s="10"/>
      <c r="B84" s="10"/>
      <c r="C84" s="11"/>
      <c r="D84" s="10"/>
      <c r="E84" s="17"/>
      <c r="F84" s="10"/>
      <c r="G84" s="10"/>
      <c r="H84" s="10"/>
    </row>
    <row r="85" spans="1:8">
      <c r="A85" s="10"/>
      <c r="B85" s="10"/>
      <c r="C85" s="11"/>
      <c r="D85" s="10"/>
      <c r="E85" s="17"/>
      <c r="F85" s="10"/>
      <c r="G85" s="10"/>
      <c r="H85" s="10"/>
    </row>
    <row r="86" spans="1:8">
      <c r="A86" s="10"/>
      <c r="B86" s="10"/>
      <c r="C86" s="11"/>
      <c r="D86" s="10"/>
      <c r="E86" s="17"/>
      <c r="F86" s="10"/>
      <c r="G86" s="10"/>
      <c r="H86" s="10"/>
    </row>
    <row r="87" spans="1:8">
      <c r="A87" s="10"/>
      <c r="B87" s="10"/>
      <c r="C87" s="11"/>
      <c r="D87" s="10"/>
      <c r="E87" s="17"/>
      <c r="F87" s="10"/>
      <c r="G87" s="10"/>
      <c r="H87" s="10"/>
    </row>
    <row r="88" spans="1:8">
      <c r="A88" s="10"/>
      <c r="B88" s="10"/>
      <c r="C88" s="11"/>
      <c r="D88" s="10"/>
      <c r="E88" s="17"/>
      <c r="F88" s="10"/>
      <c r="G88" s="10"/>
      <c r="H88" s="10"/>
    </row>
    <row r="89" spans="1:8">
      <c r="A89" s="10"/>
      <c r="B89" s="10"/>
      <c r="C89" s="11"/>
      <c r="D89" s="10"/>
      <c r="E89" s="17"/>
      <c r="F89" s="10"/>
      <c r="G89" s="10"/>
      <c r="H89" s="10"/>
    </row>
    <row r="90" spans="1:8">
      <c r="A90" s="10"/>
      <c r="B90" s="10"/>
      <c r="C90" s="11"/>
      <c r="D90" s="10"/>
      <c r="E90" s="17"/>
      <c r="F90" s="10"/>
      <c r="G90" s="10"/>
      <c r="H90" s="10"/>
    </row>
    <row r="91" spans="1:8">
      <c r="A91" s="10"/>
      <c r="B91" s="10"/>
      <c r="C91" s="11"/>
      <c r="D91" s="10"/>
      <c r="E91" s="17"/>
      <c r="F91" s="10"/>
      <c r="G91" s="10"/>
      <c r="H91" s="10"/>
    </row>
    <row r="92" spans="1:8">
      <c r="A92" s="10"/>
      <c r="B92" s="10"/>
      <c r="C92" s="11"/>
      <c r="D92" s="10"/>
      <c r="E92" s="17"/>
      <c r="F92" s="10"/>
      <c r="G92" s="10"/>
      <c r="H92" s="10"/>
    </row>
    <row r="93" spans="1:8">
      <c r="A93" s="10"/>
      <c r="B93" s="10"/>
      <c r="C93" s="11"/>
      <c r="D93" s="10"/>
      <c r="E93" s="17"/>
      <c r="F93" s="10"/>
      <c r="G93" s="10"/>
      <c r="H93" s="10"/>
    </row>
    <row r="94" spans="1:8">
      <c r="A94" s="10"/>
      <c r="B94" s="10"/>
      <c r="C94" s="11"/>
      <c r="D94" s="10"/>
      <c r="E94" s="17"/>
      <c r="F94" s="10"/>
      <c r="G94" s="10"/>
      <c r="H94" s="10"/>
    </row>
    <row r="95" spans="1:8">
      <c r="A95" s="10"/>
      <c r="B95" s="10"/>
      <c r="C95" s="11"/>
      <c r="D95" s="10"/>
      <c r="E95" s="17"/>
      <c r="F95" s="10"/>
      <c r="G95" s="10"/>
      <c r="H95" s="10"/>
    </row>
    <row r="96" spans="1:8">
      <c r="A96" s="10"/>
      <c r="B96" s="10"/>
      <c r="C96" s="11"/>
      <c r="D96" s="10"/>
      <c r="E96" s="17"/>
      <c r="F96" s="10"/>
      <c r="G96" s="10"/>
      <c r="H96" s="10"/>
    </row>
    <row r="97" spans="1:8">
      <c r="A97" s="10"/>
      <c r="B97" s="10"/>
      <c r="C97" s="11"/>
      <c r="D97" s="10"/>
      <c r="E97" s="17"/>
      <c r="F97" s="10"/>
      <c r="G97" s="10"/>
      <c r="H97" s="10"/>
    </row>
    <row r="98" spans="1:8">
      <c r="A98" s="10"/>
      <c r="B98" s="10"/>
      <c r="C98" s="11"/>
      <c r="D98" s="10"/>
      <c r="E98" s="17"/>
      <c r="F98" s="10"/>
      <c r="G98" s="10"/>
      <c r="H98" s="10"/>
    </row>
    <row r="99" spans="1:8">
      <c r="A99" s="10"/>
      <c r="B99" s="10"/>
      <c r="C99" s="11"/>
      <c r="D99" s="10"/>
      <c r="E99" s="17"/>
      <c r="F99" s="10"/>
      <c r="G99" s="10"/>
      <c r="H99" s="10"/>
    </row>
    <row r="100" spans="1:8">
      <c r="A100" s="10"/>
      <c r="B100" s="10"/>
      <c r="C100" s="11"/>
      <c r="D100" s="10"/>
      <c r="E100" s="17"/>
      <c r="F100" s="10"/>
      <c r="G100" s="10"/>
      <c r="H100" s="10"/>
    </row>
    <row r="101" spans="1:8">
      <c r="A101" s="10"/>
      <c r="B101" s="10"/>
      <c r="C101" s="11"/>
      <c r="D101" s="10"/>
      <c r="E101" s="17"/>
      <c r="F101" s="10"/>
      <c r="G101" s="10"/>
      <c r="H101" s="10"/>
    </row>
    <row r="102" spans="1:8">
      <c r="A102" s="10"/>
      <c r="B102" s="10"/>
      <c r="C102" s="11"/>
      <c r="D102" s="10"/>
      <c r="E102" s="17"/>
      <c r="F102" s="10"/>
      <c r="G102" s="10"/>
      <c r="H102" s="10"/>
    </row>
    <row r="103" spans="1:8">
      <c r="A103" s="10"/>
      <c r="B103" s="10"/>
      <c r="C103" s="11"/>
      <c r="D103" s="10"/>
      <c r="E103" s="17"/>
      <c r="F103" s="10"/>
      <c r="G103" s="10"/>
      <c r="H103" s="10"/>
    </row>
    <row r="104" spans="1:8">
      <c r="A104" s="10"/>
      <c r="B104" s="10"/>
      <c r="C104" s="11"/>
      <c r="D104" s="10"/>
      <c r="E104" s="17"/>
      <c r="F104" s="10"/>
      <c r="G104" s="10"/>
      <c r="H104" s="10"/>
    </row>
    <row r="105" spans="1:8">
      <c r="A105" s="10"/>
      <c r="B105" s="10"/>
      <c r="C105" s="11"/>
      <c r="D105" s="10"/>
      <c r="E105" s="17"/>
      <c r="F105" s="10"/>
      <c r="G105" s="10"/>
      <c r="H105" s="10"/>
    </row>
    <row r="106" spans="1:8">
      <c r="A106" s="10"/>
      <c r="B106" s="10"/>
      <c r="C106" s="11"/>
      <c r="D106" s="10"/>
      <c r="E106" s="17"/>
      <c r="F106" s="10"/>
      <c r="G106" s="10"/>
      <c r="H106" s="10"/>
    </row>
    <row r="107" spans="1:8">
      <c r="A107" s="10"/>
      <c r="B107" s="10"/>
      <c r="C107" s="11"/>
      <c r="D107" s="10"/>
      <c r="E107" s="17"/>
      <c r="F107" s="10"/>
      <c r="G107" s="10"/>
      <c r="H107" s="10"/>
    </row>
    <row r="108" spans="1:8">
      <c r="A108" s="10"/>
      <c r="B108" s="10"/>
      <c r="C108" s="11"/>
      <c r="D108" s="10"/>
      <c r="E108" s="17"/>
      <c r="F108" s="10"/>
      <c r="G108" s="10"/>
      <c r="H108" s="10"/>
    </row>
    <row r="109" spans="1:8">
      <c r="A109" s="10"/>
      <c r="B109" s="10"/>
      <c r="C109" s="11"/>
      <c r="D109" s="10"/>
      <c r="E109" s="17"/>
      <c r="F109" s="10"/>
      <c r="G109" s="10"/>
      <c r="H109" s="10"/>
    </row>
    <row r="110" spans="1:8">
      <c r="A110" s="10"/>
      <c r="B110" s="10"/>
      <c r="C110" s="11"/>
      <c r="D110" s="10"/>
      <c r="E110" s="17"/>
      <c r="F110" s="10"/>
      <c r="G110" s="10"/>
      <c r="H110" s="10"/>
    </row>
    <row r="111" spans="1:8">
      <c r="A111" s="10"/>
      <c r="B111" s="10"/>
      <c r="C111" s="11"/>
      <c r="D111" s="10"/>
      <c r="E111" s="17"/>
      <c r="F111" s="10"/>
      <c r="G111" s="10"/>
      <c r="H111" s="10"/>
    </row>
    <row r="112" spans="1:8">
      <c r="A112" s="10"/>
      <c r="B112" s="10"/>
      <c r="C112" s="11"/>
      <c r="D112" s="10"/>
      <c r="E112" s="17"/>
      <c r="F112" s="10"/>
      <c r="G112" s="10"/>
      <c r="H112" s="10"/>
    </row>
    <row r="113" spans="1:8">
      <c r="A113" s="10"/>
      <c r="B113" s="10"/>
      <c r="C113" s="11"/>
      <c r="D113" s="10"/>
      <c r="E113" s="17"/>
      <c r="F113" s="10"/>
      <c r="G113" s="10"/>
      <c r="H113" s="10"/>
    </row>
    <row r="114" spans="1:8">
      <c r="A114" s="10"/>
      <c r="B114" s="10"/>
      <c r="C114" s="11"/>
      <c r="D114" s="10"/>
      <c r="E114" s="17"/>
      <c r="F114" s="10"/>
      <c r="G114" s="10"/>
      <c r="H114" s="10"/>
    </row>
    <row r="115" spans="1:8">
      <c r="A115" s="10"/>
      <c r="B115" s="10"/>
      <c r="C115" s="11"/>
      <c r="D115" s="10"/>
      <c r="E115" s="17"/>
      <c r="F115" s="10"/>
      <c r="G115" s="10"/>
      <c r="H115" s="10"/>
    </row>
    <row r="116" spans="1:8">
      <c r="A116" s="10"/>
      <c r="B116" s="10"/>
      <c r="C116" s="11"/>
      <c r="D116" s="10"/>
      <c r="E116" s="17"/>
      <c r="F116" s="10"/>
      <c r="G116" s="10"/>
      <c r="H116" s="10"/>
    </row>
    <row r="117" spans="1:8">
      <c r="A117" s="10"/>
      <c r="B117" s="10"/>
      <c r="C117" s="11"/>
      <c r="D117" s="10"/>
      <c r="E117" s="17"/>
      <c r="F117" s="10"/>
      <c r="G117" s="10"/>
      <c r="H117" s="10"/>
    </row>
    <row r="118" spans="1:8">
      <c r="A118" s="10"/>
      <c r="B118" s="10"/>
      <c r="C118" s="11"/>
      <c r="D118" s="10"/>
      <c r="E118" s="17"/>
      <c r="F118" s="10"/>
      <c r="G118" s="10"/>
      <c r="H118" s="10"/>
    </row>
    <row r="119" spans="1:8">
      <c r="A119" s="10"/>
      <c r="B119" s="10"/>
      <c r="C119" s="11"/>
      <c r="D119" s="10"/>
      <c r="E119" s="17"/>
      <c r="F119" s="10"/>
      <c r="G119" s="10"/>
      <c r="H119" s="10"/>
    </row>
    <row r="120" spans="1:8">
      <c r="A120" s="10"/>
      <c r="B120" s="10"/>
      <c r="C120" s="11"/>
      <c r="D120" s="10"/>
      <c r="E120" s="17"/>
      <c r="F120" s="10"/>
      <c r="G120" s="10"/>
      <c r="H120" s="10"/>
    </row>
    <row r="121" spans="1:8">
      <c r="A121" s="10"/>
      <c r="B121" s="10"/>
      <c r="C121" s="11"/>
      <c r="D121" s="10"/>
      <c r="E121" s="17"/>
      <c r="F121" s="10"/>
      <c r="G121" s="10"/>
      <c r="H121" s="10"/>
    </row>
    <row r="122" spans="1:8">
      <c r="A122" s="10"/>
      <c r="B122" s="10"/>
      <c r="C122" s="11"/>
      <c r="D122" s="10"/>
      <c r="E122" s="17"/>
      <c r="F122" s="10"/>
      <c r="G122" s="10"/>
      <c r="H122" s="10"/>
    </row>
    <row r="123" spans="1:8">
      <c r="A123" s="10"/>
      <c r="B123" s="10"/>
      <c r="C123" s="11"/>
      <c r="D123" s="10"/>
      <c r="E123" s="17"/>
      <c r="F123" s="10"/>
      <c r="G123" s="10"/>
      <c r="H123" s="10"/>
    </row>
    <row r="124" spans="1:8">
      <c r="A124" s="10"/>
      <c r="B124" s="10"/>
      <c r="C124" s="11"/>
      <c r="D124" s="10"/>
      <c r="E124" s="17"/>
      <c r="F124" s="10"/>
      <c r="G124" s="10"/>
      <c r="H124" s="10"/>
    </row>
    <row r="125" spans="1:8">
      <c r="A125" s="10"/>
      <c r="B125" s="10"/>
      <c r="C125" s="11"/>
      <c r="D125" s="10"/>
      <c r="E125" s="17"/>
      <c r="F125" s="10"/>
      <c r="G125" s="10"/>
      <c r="H125" s="10"/>
    </row>
    <row r="126" spans="1:8">
      <c r="A126" s="10"/>
      <c r="B126" s="10"/>
      <c r="C126" s="11"/>
      <c r="D126" s="10"/>
      <c r="E126" s="17"/>
      <c r="F126" s="10"/>
      <c r="G126" s="10"/>
      <c r="H126" s="10"/>
    </row>
    <row r="127" spans="1:8">
      <c r="A127" s="10"/>
      <c r="B127" s="10"/>
      <c r="C127" s="11"/>
      <c r="D127" s="10"/>
      <c r="E127" s="17"/>
      <c r="F127" s="10"/>
      <c r="G127" s="10"/>
      <c r="H127" s="10"/>
    </row>
    <row r="128" spans="1:8">
      <c r="A128" s="10"/>
      <c r="B128" s="10"/>
      <c r="C128" s="11"/>
      <c r="D128" s="10"/>
      <c r="E128" s="17"/>
      <c r="F128" s="10"/>
      <c r="G128" s="10"/>
      <c r="H128" s="10"/>
    </row>
    <row r="129" spans="1:8">
      <c r="A129" s="10"/>
      <c r="B129" s="10"/>
      <c r="C129" s="11"/>
      <c r="D129" s="10"/>
      <c r="E129" s="17"/>
      <c r="F129" s="10"/>
      <c r="G129" s="10"/>
      <c r="H129" s="10"/>
    </row>
    <row r="130" spans="1:8">
      <c r="A130" s="10"/>
      <c r="B130" s="10"/>
      <c r="C130" s="11"/>
      <c r="D130" s="10"/>
      <c r="E130" s="17"/>
      <c r="F130" s="10"/>
      <c r="G130" s="10"/>
      <c r="H130" s="10"/>
    </row>
    <row r="131" spans="1:8">
      <c r="A131" s="10"/>
      <c r="B131" s="10"/>
      <c r="C131" s="11"/>
      <c r="D131" s="10"/>
      <c r="E131" s="17"/>
      <c r="F131" s="10"/>
      <c r="G131" s="10"/>
      <c r="H131" s="10"/>
    </row>
    <row r="132" spans="1:8">
      <c r="A132" s="10"/>
      <c r="B132" s="10"/>
      <c r="C132" s="11"/>
      <c r="D132" s="10"/>
      <c r="E132" s="17"/>
      <c r="F132" s="10"/>
      <c r="G132" s="10"/>
      <c r="H132" s="10"/>
    </row>
    <row r="133" spans="1:8">
      <c r="A133" s="10"/>
      <c r="B133" s="10"/>
      <c r="C133" s="11"/>
      <c r="D133" s="10"/>
      <c r="E133" s="17"/>
      <c r="F133" s="10"/>
      <c r="G133" s="10"/>
      <c r="H133" s="10"/>
    </row>
    <row r="134" spans="1:8">
      <c r="A134" s="10"/>
      <c r="B134" s="10"/>
      <c r="C134" s="11"/>
      <c r="D134" s="10"/>
      <c r="E134" s="17"/>
      <c r="F134" s="10"/>
      <c r="G134" s="10"/>
      <c r="H134" s="10"/>
    </row>
    <row r="135" spans="1:8">
      <c r="A135" s="10"/>
      <c r="B135" s="10"/>
      <c r="C135" s="11"/>
      <c r="D135" s="10"/>
      <c r="E135" s="17"/>
      <c r="F135" s="10"/>
      <c r="G135" s="10"/>
      <c r="H135" s="10"/>
    </row>
    <row r="136" spans="1:8">
      <c r="A136" s="10"/>
      <c r="B136" s="10"/>
      <c r="C136" s="11"/>
      <c r="D136" s="10"/>
      <c r="E136" s="17"/>
      <c r="F136" s="10"/>
      <c r="G136" s="10"/>
      <c r="H136" s="10"/>
    </row>
    <row r="137" spans="1:8">
      <c r="A137" s="10"/>
      <c r="B137" s="10"/>
      <c r="C137" s="11"/>
      <c r="D137" s="10"/>
      <c r="E137" s="17"/>
      <c r="F137" s="10"/>
      <c r="G137" s="10"/>
      <c r="H137" s="10"/>
    </row>
    <row r="138" spans="1:8">
      <c r="A138" s="10"/>
      <c r="B138" s="10"/>
      <c r="C138" s="11"/>
      <c r="D138" s="10"/>
      <c r="E138" s="17"/>
      <c r="F138" s="10"/>
      <c r="G138" s="10"/>
      <c r="H138" s="10"/>
    </row>
    <row r="139" spans="1:8">
      <c r="A139" s="10"/>
      <c r="B139" s="10"/>
      <c r="C139" s="11"/>
      <c r="D139" s="10"/>
      <c r="E139" s="17"/>
      <c r="F139" s="10"/>
      <c r="G139" s="10"/>
      <c r="H139" s="10"/>
    </row>
    <row r="140" spans="1:8">
      <c r="A140" s="10"/>
      <c r="B140" s="10"/>
      <c r="C140" s="11"/>
      <c r="D140" s="10"/>
      <c r="E140" s="17"/>
      <c r="F140" s="10"/>
      <c r="G140" s="10"/>
      <c r="H140" s="10"/>
    </row>
    <row r="141" spans="1:8">
      <c r="A141" s="10"/>
      <c r="B141" s="10"/>
      <c r="C141" s="11"/>
      <c r="D141" s="10"/>
      <c r="E141" s="17"/>
      <c r="F141" s="10"/>
      <c r="G141" s="10"/>
      <c r="H141" s="10"/>
    </row>
    <row r="142" spans="1:8">
      <c r="A142" s="10"/>
      <c r="B142" s="10"/>
      <c r="C142" s="11"/>
      <c r="D142" s="10"/>
      <c r="E142" s="17"/>
      <c r="F142" s="10"/>
      <c r="G142" s="10"/>
      <c r="H142" s="10"/>
    </row>
    <row r="143" spans="1:8">
      <c r="A143" s="10"/>
      <c r="B143" s="10"/>
      <c r="C143" s="11"/>
      <c r="D143" s="10"/>
      <c r="E143" s="17"/>
      <c r="F143" s="10"/>
      <c r="G143" s="10"/>
      <c r="H143" s="10"/>
    </row>
    <row r="144" spans="1:8">
      <c r="A144" s="10"/>
      <c r="B144" s="10"/>
      <c r="C144" s="11"/>
      <c r="D144" s="10"/>
      <c r="E144" s="17"/>
      <c r="F144" s="10"/>
      <c r="G144" s="10"/>
      <c r="H144" s="10"/>
    </row>
    <row r="145" spans="1:8">
      <c r="A145" s="10"/>
      <c r="B145" s="10"/>
      <c r="C145" s="11"/>
      <c r="D145" s="10"/>
      <c r="E145" s="17"/>
      <c r="F145" s="10"/>
      <c r="G145" s="10"/>
      <c r="H145" s="10"/>
    </row>
    <row r="146" spans="1:8">
      <c r="A146" s="10"/>
      <c r="B146" s="10"/>
      <c r="C146" s="11"/>
      <c r="D146" s="10"/>
      <c r="E146" s="17"/>
      <c r="F146" s="10"/>
      <c r="G146" s="10"/>
      <c r="H146" s="10"/>
    </row>
    <row r="147" spans="1:8">
      <c r="A147" s="10"/>
      <c r="B147" s="10"/>
      <c r="C147" s="11"/>
      <c r="D147" s="10"/>
      <c r="E147" s="17"/>
      <c r="F147" s="10"/>
      <c r="G147" s="10"/>
      <c r="H147" s="10"/>
    </row>
    <row r="148" spans="1:8">
      <c r="A148" s="10"/>
      <c r="B148" s="10"/>
      <c r="C148" s="11"/>
      <c r="D148" s="10"/>
      <c r="E148" s="17"/>
      <c r="F148" s="10"/>
      <c r="G148" s="10"/>
      <c r="H148" s="10"/>
    </row>
    <row r="149" spans="1:8">
      <c r="A149" s="10"/>
      <c r="B149" s="10"/>
      <c r="C149" s="11"/>
      <c r="D149" s="10"/>
      <c r="E149" s="17"/>
      <c r="F149" s="10"/>
      <c r="G149" s="10"/>
      <c r="H149" s="10"/>
    </row>
    <row r="150" spans="1:8">
      <c r="A150" s="10"/>
      <c r="B150" s="10"/>
      <c r="C150" s="11"/>
      <c r="D150" s="10"/>
      <c r="E150" s="17"/>
      <c r="F150" s="10"/>
      <c r="G150" s="10"/>
      <c r="H150" s="10"/>
    </row>
    <row r="151" spans="1:8">
      <c r="A151" s="10"/>
      <c r="B151" s="10"/>
      <c r="C151" s="11"/>
      <c r="D151" s="10"/>
      <c r="E151" s="17"/>
      <c r="F151" s="10"/>
      <c r="G151" s="10"/>
      <c r="H151" s="10"/>
    </row>
    <row r="152" spans="1:8">
      <c r="A152" s="10"/>
      <c r="B152" s="10"/>
      <c r="C152" s="11"/>
      <c r="D152" s="10"/>
      <c r="E152" s="17"/>
      <c r="F152" s="10"/>
      <c r="G152" s="10"/>
      <c r="H152" s="10"/>
    </row>
    <row r="153" spans="1:8">
      <c r="A153" s="10"/>
      <c r="B153" s="10"/>
      <c r="C153" s="11"/>
      <c r="D153" s="10"/>
      <c r="E153" s="17"/>
      <c r="F153" s="10"/>
      <c r="G153" s="10"/>
      <c r="H153" s="10"/>
    </row>
    <row r="154" spans="1:8">
      <c r="A154" s="10"/>
      <c r="B154" s="10"/>
      <c r="C154" s="11"/>
      <c r="D154" s="10"/>
      <c r="E154" s="17"/>
      <c r="F154" s="10"/>
      <c r="G154" s="10"/>
      <c r="H154" s="10"/>
    </row>
    <row r="155" spans="1:8">
      <c r="A155" s="10"/>
      <c r="B155" s="10"/>
      <c r="C155" s="11"/>
      <c r="D155" s="10"/>
      <c r="E155" s="17"/>
      <c r="F155" s="10"/>
      <c r="G155" s="10"/>
      <c r="H155" s="10"/>
    </row>
    <row r="156" spans="1:8">
      <c r="A156" s="10"/>
      <c r="B156" s="10"/>
      <c r="C156" s="11"/>
      <c r="D156" s="10"/>
      <c r="E156" s="17"/>
      <c r="F156" s="10"/>
      <c r="G156" s="10"/>
      <c r="H156" s="10"/>
    </row>
    <row r="157" spans="1:8">
      <c r="A157" s="10"/>
      <c r="B157" s="10"/>
      <c r="C157" s="11"/>
      <c r="D157" s="10"/>
      <c r="E157" s="17"/>
      <c r="F157" s="10"/>
      <c r="G157" s="10"/>
      <c r="H157" s="10"/>
    </row>
    <row r="158" spans="1:8">
      <c r="A158" s="10"/>
      <c r="B158" s="10"/>
      <c r="C158" s="11"/>
      <c r="D158" s="10"/>
      <c r="E158" s="17"/>
      <c r="F158" s="10"/>
      <c r="G158" s="10"/>
      <c r="H158" s="10"/>
    </row>
    <row r="159" spans="1:8">
      <c r="A159" s="10"/>
      <c r="B159" s="10"/>
      <c r="C159" s="11"/>
      <c r="D159" s="10"/>
      <c r="E159" s="17"/>
      <c r="F159" s="10"/>
      <c r="G159" s="10"/>
      <c r="H159" s="10"/>
    </row>
    <row r="160" spans="1:8">
      <c r="A160" s="10"/>
      <c r="B160" s="10"/>
      <c r="C160" s="11"/>
      <c r="D160" s="10"/>
      <c r="E160" s="17"/>
      <c r="F160" s="10"/>
      <c r="G160" s="10"/>
      <c r="H160" s="10"/>
    </row>
    <row r="161" spans="1:8">
      <c r="A161" s="10"/>
      <c r="B161" s="10"/>
      <c r="C161" s="11"/>
      <c r="D161" s="10"/>
      <c r="E161" s="17"/>
      <c r="F161" s="10"/>
      <c r="G161" s="10"/>
      <c r="H161" s="10"/>
    </row>
    <row r="162" spans="1:8">
      <c r="A162" s="10"/>
      <c r="B162" s="10"/>
      <c r="C162" s="11"/>
      <c r="D162" s="10"/>
      <c r="E162" s="17"/>
      <c r="F162" s="10"/>
      <c r="G162" s="10"/>
      <c r="H162" s="10"/>
    </row>
    <row r="163" spans="1:8">
      <c r="A163" s="10"/>
      <c r="B163" s="10"/>
      <c r="C163" s="11"/>
      <c r="D163" s="10"/>
      <c r="E163" s="17"/>
      <c r="F163" s="10"/>
      <c r="G163" s="10"/>
      <c r="H163" s="10"/>
    </row>
    <row r="164" spans="1:8">
      <c r="A164" s="10"/>
      <c r="B164" s="10"/>
      <c r="C164" s="11"/>
      <c r="D164" s="10"/>
      <c r="E164" s="17"/>
      <c r="F164" s="10"/>
      <c r="G164" s="10"/>
      <c r="H164" s="10"/>
    </row>
    <row r="165" spans="1:8">
      <c r="A165" s="10"/>
      <c r="B165" s="10"/>
      <c r="C165" s="11"/>
      <c r="D165" s="10"/>
      <c r="E165" s="17"/>
      <c r="F165" s="10"/>
      <c r="G165" s="10"/>
      <c r="H165" s="10"/>
    </row>
    <row r="166" spans="1:8">
      <c r="A166" s="10"/>
      <c r="B166" s="10"/>
      <c r="C166" s="11"/>
      <c r="D166" s="10"/>
      <c r="E166" s="17"/>
      <c r="F166" s="10"/>
      <c r="G166" s="10"/>
      <c r="H166" s="10"/>
    </row>
    <row r="167" spans="1:8">
      <c r="A167" s="10"/>
      <c r="B167" s="10"/>
      <c r="C167" s="11"/>
      <c r="D167" s="10"/>
      <c r="E167" s="17"/>
      <c r="F167" s="10"/>
      <c r="G167" s="10"/>
      <c r="H167" s="10"/>
    </row>
    <row r="168" spans="1:8">
      <c r="A168" s="10"/>
      <c r="B168" s="10"/>
      <c r="C168" s="11"/>
      <c r="D168" s="10"/>
      <c r="E168" s="17"/>
      <c r="F168" s="10"/>
      <c r="G168" s="10"/>
      <c r="H168" s="10"/>
    </row>
    <row r="169" spans="1:8">
      <c r="A169" s="10"/>
      <c r="B169" s="10"/>
      <c r="C169" s="11"/>
      <c r="D169" s="10"/>
      <c r="E169" s="17"/>
      <c r="F169" s="10"/>
      <c r="G169" s="10"/>
      <c r="H169" s="10"/>
    </row>
    <row r="170" spans="1:8">
      <c r="A170" s="10"/>
      <c r="B170" s="10"/>
      <c r="C170" s="11"/>
      <c r="D170" s="10"/>
      <c r="E170" s="17"/>
      <c r="F170" s="10"/>
      <c r="G170" s="10"/>
      <c r="H170" s="10"/>
    </row>
    <row r="171" spans="1:8">
      <c r="A171" s="10"/>
      <c r="B171" s="10"/>
      <c r="C171" s="11"/>
      <c r="D171" s="10"/>
      <c r="E171" s="17"/>
      <c r="F171" s="10"/>
      <c r="G171" s="10"/>
      <c r="H171" s="10"/>
    </row>
    <row r="172" spans="1:8">
      <c r="A172" s="10"/>
      <c r="B172" s="10"/>
      <c r="C172" s="11"/>
      <c r="D172" s="10"/>
      <c r="E172" s="17"/>
      <c r="F172" s="10"/>
      <c r="G172" s="10"/>
      <c r="H172" s="10"/>
    </row>
    <row r="173" spans="1:8">
      <c r="A173" s="10"/>
      <c r="B173" s="10"/>
      <c r="C173" s="11"/>
      <c r="D173" s="10"/>
      <c r="E173" s="17"/>
      <c r="F173" s="10"/>
      <c r="G173" s="10"/>
      <c r="H173" s="10"/>
    </row>
    <row r="174" spans="1:8">
      <c r="A174" s="10"/>
      <c r="B174" s="10"/>
      <c r="C174" s="11"/>
      <c r="D174" s="10"/>
      <c r="E174" s="17"/>
      <c r="F174" s="10"/>
      <c r="G174" s="10"/>
      <c r="H174" s="10"/>
    </row>
    <row r="175" spans="1:8">
      <c r="A175" s="10"/>
      <c r="B175" s="10"/>
      <c r="C175" s="11"/>
      <c r="D175" s="10"/>
      <c r="E175" s="17"/>
      <c r="F175" s="10"/>
      <c r="G175" s="10"/>
      <c r="H175" s="10"/>
    </row>
    <row r="176" spans="1:8">
      <c r="A176" s="10"/>
      <c r="B176" s="10"/>
      <c r="C176" s="11"/>
      <c r="D176" s="10"/>
      <c r="E176" s="17"/>
      <c r="F176" s="10"/>
      <c r="G176" s="10"/>
      <c r="H176" s="10"/>
    </row>
    <row r="177" spans="1:8">
      <c r="A177" s="10"/>
      <c r="B177" s="10"/>
      <c r="C177" s="11"/>
      <c r="D177" s="10"/>
      <c r="E177" s="17"/>
      <c r="F177" s="10"/>
      <c r="G177" s="10"/>
      <c r="H177" s="10"/>
    </row>
    <row r="178" spans="1:8">
      <c r="A178" s="10"/>
      <c r="B178" s="10"/>
      <c r="C178" s="11"/>
      <c r="D178" s="10"/>
      <c r="E178" s="17"/>
      <c r="F178" s="10"/>
      <c r="G178" s="10"/>
      <c r="H178" s="10"/>
    </row>
    <row r="179" spans="1:8">
      <c r="A179" s="10"/>
      <c r="B179" s="10"/>
      <c r="C179" s="11"/>
      <c r="D179" s="10"/>
      <c r="E179" s="17"/>
      <c r="F179" s="10"/>
      <c r="G179" s="10"/>
      <c r="H179" s="10"/>
    </row>
    <row r="180" spans="1:8">
      <c r="A180" s="10"/>
      <c r="B180" s="10"/>
      <c r="C180" s="11"/>
      <c r="D180" s="10"/>
      <c r="E180" s="17"/>
      <c r="F180" s="10"/>
      <c r="G180" s="10"/>
      <c r="H180" s="10"/>
    </row>
    <row r="181" spans="1:8">
      <c r="A181" s="10"/>
      <c r="B181" s="10"/>
      <c r="C181" s="11"/>
      <c r="D181" s="10"/>
      <c r="E181" s="17"/>
      <c r="F181" s="10"/>
      <c r="G181" s="10"/>
      <c r="H181" s="10"/>
    </row>
    <row r="182" spans="1:8">
      <c r="A182" s="10"/>
      <c r="B182" s="10"/>
      <c r="C182" s="11"/>
      <c r="D182" s="10"/>
      <c r="E182" s="17"/>
      <c r="F182" s="10"/>
      <c r="G182" s="10"/>
      <c r="H182" s="10"/>
    </row>
    <row r="183" spans="1:8">
      <c r="A183" s="10"/>
      <c r="B183" s="10"/>
      <c r="C183" s="11"/>
      <c r="D183" s="10"/>
      <c r="E183" s="17"/>
      <c r="F183" s="10"/>
      <c r="G183" s="10"/>
      <c r="H183" s="10"/>
    </row>
    <row r="184" spans="1:8">
      <c r="A184" s="10"/>
      <c r="B184" s="10"/>
      <c r="C184" s="11"/>
      <c r="D184" s="10"/>
      <c r="E184" s="17"/>
      <c r="F184" s="10"/>
      <c r="G184" s="10"/>
      <c r="H184" s="10"/>
    </row>
    <row r="185" spans="1:8">
      <c r="A185" s="10"/>
      <c r="B185" s="10"/>
      <c r="C185" s="11"/>
      <c r="D185" s="10"/>
      <c r="E185" s="17"/>
      <c r="F185" s="10"/>
      <c r="G185" s="10"/>
      <c r="H185" s="10"/>
    </row>
    <row r="186" spans="1:8">
      <c r="A186" s="10"/>
      <c r="B186" s="10"/>
      <c r="C186" s="11"/>
      <c r="D186" s="10"/>
      <c r="E186" s="17"/>
      <c r="F186" s="10"/>
      <c r="G186" s="10"/>
      <c r="H186" s="10"/>
    </row>
    <row r="187" spans="1:8">
      <c r="A187" s="10"/>
      <c r="B187" s="10"/>
      <c r="C187" s="11"/>
      <c r="D187" s="10"/>
      <c r="E187" s="17"/>
      <c r="F187" s="10"/>
      <c r="G187" s="10"/>
      <c r="H187" s="10"/>
    </row>
    <row r="188" spans="1:8">
      <c r="A188" s="10"/>
      <c r="B188" s="10"/>
      <c r="C188" s="11"/>
      <c r="D188" s="10"/>
      <c r="E188" s="17"/>
      <c r="F188" s="10"/>
      <c r="G188" s="10"/>
      <c r="H188" s="10"/>
    </row>
    <row r="189" spans="1:8">
      <c r="A189" s="10"/>
      <c r="B189" s="10"/>
      <c r="C189" s="11"/>
      <c r="D189" s="10"/>
      <c r="E189" s="17"/>
      <c r="F189" s="10"/>
      <c r="G189" s="10"/>
      <c r="H189" s="10"/>
    </row>
    <row r="190" spans="1:8">
      <c r="A190" s="10"/>
      <c r="B190" s="10"/>
      <c r="C190" s="11"/>
      <c r="D190" s="10"/>
      <c r="E190" s="17"/>
      <c r="F190" s="10"/>
      <c r="G190" s="10"/>
      <c r="H190" s="10"/>
    </row>
    <row r="191" spans="1:8">
      <c r="A191" s="10"/>
      <c r="B191" s="10"/>
      <c r="C191" s="11"/>
      <c r="D191" s="10"/>
      <c r="E191" s="17"/>
      <c r="F191" s="10"/>
      <c r="G191" s="10"/>
      <c r="H191" s="10"/>
    </row>
    <row r="192" spans="1:8">
      <c r="A192" s="10"/>
      <c r="B192" s="10"/>
      <c r="C192" s="11"/>
      <c r="D192" s="10"/>
      <c r="E192" s="17"/>
      <c r="F192" s="10"/>
      <c r="G192" s="10"/>
      <c r="H192" s="10"/>
    </row>
    <row r="193" spans="1:8">
      <c r="A193" s="10"/>
      <c r="B193" s="10"/>
      <c r="C193" s="11"/>
      <c r="D193" s="10"/>
      <c r="E193" s="17"/>
      <c r="F193" s="10"/>
      <c r="G193" s="10"/>
      <c r="H193" s="10"/>
    </row>
    <row r="194" spans="1:8">
      <c r="A194" s="10"/>
      <c r="B194" s="10"/>
      <c r="C194" s="11"/>
      <c r="D194" s="10"/>
      <c r="E194" s="17"/>
      <c r="F194" s="10"/>
      <c r="G194" s="10"/>
      <c r="H194" s="10"/>
    </row>
    <row r="195" spans="1:8">
      <c r="A195" s="10"/>
      <c r="B195" s="10"/>
      <c r="C195" s="11"/>
      <c r="D195" s="10"/>
      <c r="E195" s="17"/>
      <c r="F195" s="10"/>
      <c r="G195" s="10"/>
      <c r="H195" s="10"/>
    </row>
    <row r="196" spans="1:8">
      <c r="A196" s="10"/>
      <c r="B196" s="10"/>
      <c r="C196" s="11"/>
      <c r="D196" s="10"/>
      <c r="E196" s="17"/>
      <c r="F196" s="10"/>
      <c r="G196" s="10"/>
      <c r="H196" s="10"/>
    </row>
    <row r="197" spans="1:8">
      <c r="A197" s="10"/>
      <c r="B197" s="10"/>
      <c r="C197" s="11"/>
      <c r="D197" s="10"/>
      <c r="E197" s="17"/>
      <c r="F197" s="10"/>
      <c r="G197" s="10"/>
      <c r="H197" s="10"/>
    </row>
    <row r="198" spans="1:8">
      <c r="A198" s="10"/>
      <c r="B198" s="10"/>
      <c r="C198" s="11"/>
      <c r="D198" s="10"/>
      <c r="E198" s="17"/>
      <c r="F198" s="10"/>
      <c r="G198" s="10"/>
      <c r="H198" s="10"/>
    </row>
    <row r="199" spans="1:8">
      <c r="A199" s="10"/>
      <c r="B199" s="10"/>
      <c r="C199" s="11"/>
      <c r="D199" s="10"/>
      <c r="E199" s="17"/>
      <c r="F199" s="10"/>
      <c r="G199" s="10"/>
      <c r="H199" s="10"/>
    </row>
    <row r="200" spans="1:8">
      <c r="A200" s="10"/>
      <c r="B200" s="10"/>
      <c r="C200" s="11"/>
      <c r="D200" s="10"/>
      <c r="E200" s="17"/>
      <c r="F200" s="10"/>
      <c r="G200" s="10"/>
      <c r="H200" s="10"/>
    </row>
    <row r="201" spans="1:8">
      <c r="A201" s="10"/>
      <c r="B201" s="10"/>
      <c r="C201" s="11"/>
      <c r="D201" s="10"/>
      <c r="E201" s="17"/>
      <c r="F201" s="10"/>
      <c r="G201" s="10"/>
      <c r="H201" s="10"/>
    </row>
    <row r="202" spans="1:8">
      <c r="A202" s="10"/>
      <c r="B202" s="10"/>
      <c r="C202" s="11"/>
      <c r="D202" s="10"/>
      <c r="E202" s="17"/>
      <c r="F202" s="10"/>
      <c r="G202" s="10"/>
      <c r="H202" s="10"/>
    </row>
    <row r="203" spans="1:8">
      <c r="A203" s="10"/>
      <c r="B203" s="10"/>
      <c r="C203" s="11"/>
      <c r="D203" s="10"/>
      <c r="E203" s="17"/>
      <c r="F203" s="10"/>
      <c r="G203" s="10"/>
      <c r="H203" s="10"/>
    </row>
  </sheetData>
  <mergeCells count="2">
    <mergeCell ref="A2:H2"/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/>
  </sheetViews>
  <sheetFormatPr defaultRowHeight="14.5"/>
  <cols>
    <col min="1" max="1" width="42" customWidth="1"/>
    <col min="2" max="2" width="10" customWidth="1"/>
    <col min="3" max="3" width="3" customWidth="1"/>
    <col min="4" max="4" width="30" customWidth="1"/>
    <col min="5" max="5" width="12" customWidth="1"/>
  </cols>
  <sheetData>
    <row r="1" spans="1:5">
      <c r="A1" s="14" t="s">
        <v>67</v>
      </c>
    </row>
    <row r="3" spans="1:5">
      <c r="A3" t="s">
        <v>68</v>
      </c>
      <c r="B3" t="s">
        <v>69</v>
      </c>
      <c r="D3" t="s">
        <v>70</v>
      </c>
    </row>
    <row r="4" spans="1:5">
      <c r="A4" t="s">
        <v>71</v>
      </c>
      <c r="B4">
        <v>15</v>
      </c>
      <c r="D4" t="s">
        <v>72</v>
      </c>
      <c r="E4">
        <v>40</v>
      </c>
    </row>
    <row r="5" spans="1:5">
      <c r="A5" t="s">
        <v>73</v>
      </c>
      <c r="B5">
        <v>5</v>
      </c>
      <c r="D5" t="s">
        <v>74</v>
      </c>
      <c r="E5">
        <v>25</v>
      </c>
    </row>
    <row r="6" spans="1:5">
      <c r="A6" t="s">
        <v>75</v>
      </c>
      <c r="B6">
        <v>5</v>
      </c>
    </row>
    <row r="7" spans="1:5">
      <c r="A7" t="s">
        <v>76</v>
      </c>
      <c r="B7">
        <v>3</v>
      </c>
      <c r="D7" t="s">
        <v>77</v>
      </c>
    </row>
    <row r="8" spans="1:5">
      <c r="A8" t="s">
        <v>78</v>
      </c>
      <c r="B8">
        <v>1</v>
      </c>
      <c r="D8" t="s">
        <v>79</v>
      </c>
      <c r="E8">
        <v>30</v>
      </c>
    </row>
    <row r="9" spans="1:5">
      <c r="A9" t="s">
        <v>80</v>
      </c>
      <c r="B9">
        <v>5</v>
      </c>
      <c r="D9" t="s">
        <v>81</v>
      </c>
      <c r="E9">
        <v>90</v>
      </c>
    </row>
    <row r="10" spans="1:5">
      <c r="A10" t="s">
        <v>82</v>
      </c>
      <c r="B10">
        <v>3</v>
      </c>
    </row>
    <row r="11" spans="1:5">
      <c r="A11" t="s">
        <v>83</v>
      </c>
      <c r="B11">
        <v>1</v>
      </c>
    </row>
    <row r="12" spans="1:5">
      <c r="A12" t="s">
        <v>84</v>
      </c>
      <c r="B12">
        <v>5</v>
      </c>
    </row>
    <row r="13" spans="1:5">
      <c r="A13" t="s">
        <v>85</v>
      </c>
      <c r="B13">
        <v>3</v>
      </c>
    </row>
    <row r="14" spans="1:5">
      <c r="A14" t="s">
        <v>86</v>
      </c>
      <c r="B14">
        <v>1</v>
      </c>
    </row>
    <row r="15" spans="1:5">
      <c r="A15" t="s">
        <v>87</v>
      </c>
      <c r="B15">
        <v>5</v>
      </c>
    </row>
    <row r="16" spans="1:5">
      <c r="A16" t="s">
        <v>88</v>
      </c>
      <c r="B16">
        <v>3</v>
      </c>
    </row>
    <row r="17" spans="1:2">
      <c r="A17" t="s">
        <v>89</v>
      </c>
      <c r="B17">
        <v>1</v>
      </c>
    </row>
    <row r="18" spans="1:2">
      <c r="A18" t="s">
        <v>90</v>
      </c>
      <c r="B18">
        <v>5</v>
      </c>
    </row>
    <row r="19" spans="1:2">
      <c r="A19" t="s">
        <v>91</v>
      </c>
      <c r="B19">
        <v>3</v>
      </c>
    </row>
    <row r="20" spans="1:2">
      <c r="A20" t="s">
        <v>92</v>
      </c>
      <c r="B20">
        <v>1</v>
      </c>
    </row>
    <row r="21" spans="1:2">
      <c r="A21" t="s">
        <v>93</v>
      </c>
      <c r="B21">
        <v>5</v>
      </c>
    </row>
    <row r="22" spans="1:2">
      <c r="A22" t="s">
        <v>94</v>
      </c>
      <c r="B22">
        <v>5</v>
      </c>
    </row>
    <row r="23" spans="1:2">
      <c r="A23" t="s">
        <v>95</v>
      </c>
      <c r="B23">
        <v>3</v>
      </c>
    </row>
    <row r="24" spans="1:2">
      <c r="A24" t="s">
        <v>96</v>
      </c>
      <c r="B24">
        <v>1</v>
      </c>
    </row>
    <row r="25" spans="1:2">
      <c r="A25" t="s">
        <v>97</v>
      </c>
      <c r="B25">
        <v>5</v>
      </c>
    </row>
    <row r="26" spans="1:2">
      <c r="A26" t="s">
        <v>98</v>
      </c>
      <c r="B26">
        <v>3</v>
      </c>
    </row>
    <row r="27" spans="1:2">
      <c r="A27" t="s">
        <v>99</v>
      </c>
      <c r="B27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"/>
  <sheetViews>
    <sheetView workbookViewId="0">
      <selection activeCell="I5" sqref="I5"/>
    </sheetView>
  </sheetViews>
  <sheetFormatPr defaultRowHeight="14.5"/>
  <cols>
    <col min="1" max="1" width="18" customWidth="1"/>
    <col min="2" max="2" width="3" customWidth="1"/>
    <col min="3" max="3" width="18" customWidth="1"/>
    <col min="4" max="4" width="3" customWidth="1"/>
    <col min="5" max="5" width="18" customWidth="1"/>
    <col min="6" max="6" width="3" customWidth="1"/>
    <col min="7" max="7" width="18" customWidth="1"/>
    <col min="8" max="8" width="3" customWidth="1"/>
    <col min="9" max="9" width="22" customWidth="1"/>
    <col min="10" max="10" width="3" customWidth="1"/>
  </cols>
  <sheetData>
    <row r="1" spans="1:9">
      <c r="A1" t="s">
        <v>45</v>
      </c>
      <c r="C1" t="s">
        <v>46</v>
      </c>
      <c r="E1" t="s">
        <v>16</v>
      </c>
      <c r="G1" t="s">
        <v>47</v>
      </c>
      <c r="I1" t="s">
        <v>48</v>
      </c>
    </row>
    <row r="2" spans="1:9">
      <c r="A2" t="s">
        <v>49</v>
      </c>
      <c r="C2" t="s">
        <v>50</v>
      </c>
      <c r="E2" t="s">
        <v>51</v>
      </c>
      <c r="G2" t="s">
        <v>52</v>
      </c>
      <c r="I2" t="s">
        <v>53</v>
      </c>
    </row>
    <row r="3" spans="1:9">
      <c r="A3" t="s">
        <v>54</v>
      </c>
      <c r="C3" t="s">
        <v>55</v>
      </c>
      <c r="E3" t="s">
        <v>56</v>
      </c>
      <c r="G3" t="s">
        <v>57</v>
      </c>
      <c r="I3" t="s">
        <v>58</v>
      </c>
    </row>
    <row r="4" spans="1:9">
      <c r="C4" t="s">
        <v>59</v>
      </c>
      <c r="E4" t="s">
        <v>60</v>
      </c>
      <c r="G4" t="s">
        <v>61</v>
      </c>
      <c r="I4" t="s">
        <v>62</v>
      </c>
    </row>
    <row r="5" spans="1:9">
      <c r="I5" t="s">
        <v>63</v>
      </c>
    </row>
    <row r="6" spans="1:9">
      <c r="I6" t="s">
        <v>64</v>
      </c>
    </row>
    <row r="7" spans="1:9">
      <c r="I7" t="s">
        <v>65</v>
      </c>
    </row>
    <row r="8" spans="1:9">
      <c r="I8" t="s">
        <v>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sqref="A1:G1"/>
    </sheetView>
  </sheetViews>
  <sheetFormatPr defaultRowHeight="14.5"/>
  <cols>
    <col min="1" max="1" width="42" customWidth="1"/>
    <col min="2" max="2" width="24" customWidth="1"/>
    <col min="3" max="3" width="3" customWidth="1"/>
    <col min="4" max="4" width="8" customWidth="1"/>
    <col min="5" max="5" width="30" customWidth="1"/>
    <col min="6" max="7" width="12" customWidth="1"/>
    <col min="8" max="8" width="16" customWidth="1"/>
    <col min="9" max="9" width="14" customWidth="1"/>
    <col min="10" max="10" width="18" customWidth="1"/>
  </cols>
  <sheetData>
    <row r="1" spans="1:7" ht="24" customHeight="1">
      <c r="A1" s="26" t="s">
        <v>0</v>
      </c>
      <c r="B1" s="25"/>
      <c r="C1" s="25"/>
      <c r="D1" s="25"/>
      <c r="E1" s="25"/>
      <c r="F1" s="25"/>
      <c r="G1" s="25"/>
    </row>
    <row r="2" spans="1:7" ht="18" customHeight="1">
      <c r="A2" s="24" t="s">
        <v>1</v>
      </c>
      <c r="B2" s="25"/>
      <c r="C2" s="25"/>
      <c r="D2" s="25"/>
      <c r="E2" s="25"/>
      <c r="F2" s="25"/>
      <c r="G2" s="25"/>
    </row>
    <row r="4" spans="1:7" ht="15.5">
      <c r="A4" s="1" t="s">
        <v>2</v>
      </c>
    </row>
    <row r="5" spans="1:7">
      <c r="A5" t="s">
        <v>3</v>
      </c>
      <c r="B5" s="2">
        <f ca="1">TODAY()</f>
        <v>46058</v>
      </c>
    </row>
    <row r="6" spans="1:7">
      <c r="A6" s="3" t="s">
        <v>4</v>
      </c>
      <c r="B6" s="4">
        <f>COUNTA('Contract Summary'!$B$4:$B$203)</f>
        <v>1</v>
      </c>
    </row>
    <row r="7" spans="1:7">
      <c r="A7" s="3" t="s">
        <v>5</v>
      </c>
      <c r="B7" s="4">
        <f>COUNTIF('Contract Summary'!$Q$4:$Q$203,"High")</f>
        <v>0</v>
      </c>
    </row>
    <row r="8" spans="1:7">
      <c r="A8" s="3" t="s">
        <v>6</v>
      </c>
      <c r="B8" s="4">
        <f>COUNTIF('Contract Summary'!$Q$4:$Q$203,"Medium")</f>
        <v>0</v>
      </c>
    </row>
    <row r="9" spans="1:7">
      <c r="A9" s="3" t="s">
        <v>7</v>
      </c>
      <c r="B9" s="4">
        <f>COUNTIF('Contract Summary'!$Q$4:$Q$203,"Low")</f>
        <v>1</v>
      </c>
    </row>
    <row r="10" spans="1:7">
      <c r="A10" s="3" t="s">
        <v>8</v>
      </c>
      <c r="B10" s="4">
        <f ca="1">COUNTIF('Contract Summary'!$K$4:$K$203,"OVERDUE")</f>
        <v>0</v>
      </c>
    </row>
    <row r="11" spans="1:7">
      <c r="A11" s="3" t="s">
        <v>9</v>
      </c>
      <c r="B11" s="4">
        <f ca="1">COUNTIF('Contract Summary'!$K$4:$K$203,"DUE ≤30 DAYS")</f>
        <v>0</v>
      </c>
    </row>
    <row r="12" spans="1:7">
      <c r="A12" s="3" t="s">
        <v>10</v>
      </c>
      <c r="B12" s="4">
        <f ca="1">COUNTIF('Contract Summary'!$K$4:$K$203,"DUE ≤90 DAYS")</f>
        <v>0</v>
      </c>
    </row>
    <row r="13" spans="1:7">
      <c r="A13" s="3" t="s">
        <v>11</v>
      </c>
      <c r="B13" s="5">
        <f>SUM('Contract Summary'!$L$4:$L$203)</f>
        <v>0</v>
      </c>
    </row>
    <row r="16" spans="1:7" ht="15.5">
      <c r="A16" s="18"/>
      <c r="B16" s="18"/>
      <c r="C16" s="18"/>
      <c r="D16" s="19" t="s">
        <v>12</v>
      </c>
      <c r="E16" s="18"/>
      <c r="F16" s="18"/>
      <c r="G16" s="18"/>
    </row>
    <row r="17" spans="1:10" ht="26.15" customHeight="1">
      <c r="A17" s="18"/>
      <c r="B17" s="18"/>
      <c r="C17" s="18"/>
      <c r="D17" s="6" t="s">
        <v>13</v>
      </c>
      <c r="E17" s="6" t="s">
        <v>14</v>
      </c>
      <c r="F17" s="6" t="s">
        <v>15</v>
      </c>
      <c r="G17" s="6" t="s">
        <v>16</v>
      </c>
      <c r="H17" s="6" t="s">
        <v>17</v>
      </c>
      <c r="I17" s="6" t="s">
        <v>18</v>
      </c>
      <c r="J17" s="6" t="s">
        <v>19</v>
      </c>
    </row>
    <row r="18" spans="1:10">
      <c r="A18" s="18"/>
      <c r="B18" s="18"/>
      <c r="C18" s="20"/>
      <c r="D18" s="21">
        <v>1</v>
      </c>
      <c r="E18" s="21">
        <f>IF($F18="","",INDEX('Contract Summary'!$A$4:$A$203,MATCH($F18,'Contract Summary'!$P$4:$P$203,0)))</f>
        <v>20</v>
      </c>
      <c r="F18" s="22">
        <f>IFERROR(LARGE('Contract Summary'!$P$4:$P$203,1),"")</f>
        <v>12</v>
      </c>
      <c r="G18" s="23" t="str">
        <f>IF($E18="","",INDEX('Contract Summary'!$Q$4:$Q$203,MATCH($E18,'Contract Summary'!$A$4:$A$203,0)))</f>
        <v>Low</v>
      </c>
      <c r="H18" s="3" t="str">
        <f ca="1">IF($E18="","",INDEX('Contract Summary'!$K$4:$K$203,MATCH($E18,'Contract Summary'!$A$4:$A$203,0)))</f>
        <v/>
      </c>
      <c r="I18" s="8">
        <f>IF($E18="","",INDEX('Contract Summary'!$L$4:$L$203,MATCH($E18,'Contract Summary'!$A$4:$A$203,0)))</f>
        <v>0</v>
      </c>
      <c r="J18" s="9">
        <f>IF($E18="","",INDEX('Contract Summary'!$O$4:$O$203,MATCH($E18,'Contract Summary'!$A$4:$A$203,0)))</f>
        <v>0</v>
      </c>
    </row>
    <row r="19" spans="1:10">
      <c r="A19" s="18"/>
      <c r="B19" s="18"/>
      <c r="C19" s="20"/>
      <c r="D19" s="21">
        <v>2</v>
      </c>
      <c r="E19" s="21" t="str">
        <f>IF($F19="","",INDEX('Contract Summary'!$A$4:$A$203,MATCH($F19,'Contract Summary'!$P$4:$P$203,0)))</f>
        <v/>
      </c>
      <c r="F19" s="22" t="str">
        <f>IFERROR(LARGE('Contract Summary'!$P$4:$P$203,2),"")</f>
        <v/>
      </c>
      <c r="G19" s="23" t="str">
        <f>IF($E19="","",INDEX('Contract Summary'!$Q$4:$Q$203,MATCH($E19,'Contract Summary'!$A$4:$A$203,0)))</f>
        <v/>
      </c>
      <c r="H19" s="3" t="str">
        <f>IF($E19="","",INDEX('Contract Summary'!$K$4:$K$203,MATCH($E19,'Contract Summary'!$A$4:$A$203,0)))</f>
        <v/>
      </c>
      <c r="I19" s="8" t="str">
        <f>IF($E19="","",INDEX('Contract Summary'!$L$4:$L$203,MATCH($E19,'Contract Summary'!$A$4:$A$203,0)))</f>
        <v/>
      </c>
      <c r="J19" s="9" t="str">
        <f>IF($E19="","",INDEX('Contract Summary'!$O$4:$O$203,MATCH($E19,'Contract Summary'!$A$4:$A$203,0)))</f>
        <v/>
      </c>
    </row>
    <row r="20" spans="1:10">
      <c r="A20" s="18"/>
      <c r="B20" s="18"/>
      <c r="C20" s="20"/>
      <c r="D20" s="21">
        <v>3</v>
      </c>
      <c r="E20" s="21" t="str">
        <f>IF($F20="","",INDEX('Contract Summary'!$A$4:$A$203,MATCH($F20,'Contract Summary'!$P$4:$P$203,0)))</f>
        <v/>
      </c>
      <c r="F20" s="22" t="str">
        <f>IFERROR(LARGE('Contract Summary'!$P$4:$P$203,3),"")</f>
        <v/>
      </c>
      <c r="G20" s="23" t="str">
        <f>IF($E20="","",INDEX('Contract Summary'!$Q$4:$Q$203,MATCH($E20,'Contract Summary'!$A$4:$A$203,0)))</f>
        <v/>
      </c>
      <c r="H20" s="3" t="str">
        <f>IF($E20="","",INDEX('Contract Summary'!$K$4:$K$203,MATCH($E20,'Contract Summary'!$A$4:$A$203,0)))</f>
        <v/>
      </c>
      <c r="I20" s="8" t="str">
        <f>IF($E20="","",INDEX('Contract Summary'!$L$4:$L$203,MATCH($E20,'Contract Summary'!$A$4:$A$203,0)))</f>
        <v/>
      </c>
      <c r="J20" s="9" t="str">
        <f>IF($E20="","",INDEX('Contract Summary'!$O$4:$O$203,MATCH($E20,'Contract Summary'!$A$4:$A$203,0)))</f>
        <v/>
      </c>
    </row>
    <row r="21" spans="1:10">
      <c r="A21" s="18"/>
      <c r="B21" s="18"/>
      <c r="C21" s="20"/>
      <c r="D21" s="21">
        <v>4</v>
      </c>
      <c r="E21" s="21" t="str">
        <f>IF($F21="","",INDEX('Contract Summary'!$A$4:$A$203,MATCH($F21,'Contract Summary'!$P$4:$P$203,0)))</f>
        <v/>
      </c>
      <c r="F21" s="22" t="str">
        <f>IFERROR(LARGE('Contract Summary'!$P$4:$P$203,4),"")</f>
        <v/>
      </c>
      <c r="G21" s="23" t="str">
        <f>IF($E21="","",INDEX('Contract Summary'!$Q$4:$Q$203,MATCH($E21,'Contract Summary'!$A$4:$A$203,0)))</f>
        <v/>
      </c>
      <c r="H21" s="3" t="str">
        <f>IF($E21="","",INDEX('Contract Summary'!$K$4:$K$203,MATCH($E21,'Contract Summary'!$A$4:$A$203,0)))</f>
        <v/>
      </c>
      <c r="I21" s="8" t="str">
        <f>IF($E21="","",INDEX('Contract Summary'!$L$4:$L$203,MATCH($E21,'Contract Summary'!$A$4:$A$203,0)))</f>
        <v/>
      </c>
      <c r="J21" s="9" t="str">
        <f>IF($E21="","",INDEX('Contract Summary'!$O$4:$O$203,MATCH($E21,'Contract Summary'!$A$4:$A$203,0)))</f>
        <v/>
      </c>
    </row>
    <row r="22" spans="1:10">
      <c r="A22" s="18"/>
      <c r="B22" s="18"/>
      <c r="C22" s="20"/>
      <c r="D22" s="21">
        <v>5</v>
      </c>
      <c r="E22" s="21" t="str">
        <f>IF($F22="","",INDEX('Contract Summary'!$A$4:$A$203,MATCH($F22,'Contract Summary'!$P$4:$P$203,0)))</f>
        <v/>
      </c>
      <c r="F22" s="22" t="str">
        <f>IFERROR(LARGE('Contract Summary'!$P$4:$P$203,5),"")</f>
        <v/>
      </c>
      <c r="G22" s="23" t="str">
        <f>IF($E22="","",INDEX('Contract Summary'!$Q$4:$Q$203,MATCH($E22,'Contract Summary'!$A$4:$A$203,0)))</f>
        <v/>
      </c>
      <c r="H22" s="3" t="str">
        <f>IF($E22="","",INDEX('Contract Summary'!$K$4:$K$203,MATCH($E22,'Contract Summary'!$A$4:$A$203,0)))</f>
        <v/>
      </c>
      <c r="I22" s="8" t="str">
        <f>IF($E22="","",INDEX('Contract Summary'!$L$4:$L$203,MATCH($E22,'Contract Summary'!$A$4:$A$203,0)))</f>
        <v/>
      </c>
      <c r="J22" s="9" t="str">
        <f>IF($E22="","",INDEX('Contract Summary'!$O$4:$O$203,MATCH($E22,'Contract Summary'!$A$4:$A$203,0)))</f>
        <v/>
      </c>
    </row>
  </sheetData>
  <mergeCells count="2">
    <mergeCell ref="A2:G2"/>
    <mergeCell ref="A1:G1"/>
  </mergeCells>
  <conditionalFormatting sqref="D18:D22">
    <cfRule type="expression" dxfId="11" priority="1">
      <formula>D18="High"</formula>
    </cfRule>
    <cfRule type="expression" dxfId="10" priority="2">
      <formula>D18="Medium"</formula>
    </cfRule>
    <cfRule type="expression" dxfId="9" priority="3">
      <formula>D18="Low"</formula>
    </cfRule>
  </conditionalFormatting>
  <conditionalFormatting sqref="E18:E22">
    <cfRule type="expression" dxfId="8" priority="4">
      <formula>E18="OVERDUE"</formula>
    </cfRule>
    <cfRule type="expression" dxfId="7" priority="5">
      <formula>LEFT(E18,3)="DUE"</formula>
    </cfRule>
    <cfRule type="expression" dxfId="6" priority="6">
      <formula>E18="OK"</formula>
    </cfRule>
  </conditionalFormatting>
  <conditionalFormatting sqref="G18:G22">
    <cfRule type="expression" dxfId="5" priority="7">
      <formula>G18="High"</formula>
    </cfRule>
    <cfRule type="expression" dxfId="4" priority="8">
      <formula>G18="Medium"</formula>
    </cfRule>
    <cfRule type="expression" dxfId="3" priority="9">
      <formula>G18="Low"</formula>
    </cfRule>
  </conditionalFormatting>
  <conditionalFormatting sqref="H18:H22">
    <cfRule type="expression" dxfId="2" priority="10">
      <formula>H18="OVERDUE"</formula>
    </cfRule>
    <cfRule type="expression" dxfId="1" priority="11">
      <formula>LEFT(H18,3)="DUE"</formula>
    </cfRule>
    <cfRule type="expression" dxfId="0" priority="12">
      <formula>H18="OK"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28</vt:i4>
      </vt:variant>
    </vt:vector>
  </HeadingPairs>
  <TitlesOfParts>
    <vt:vector size="39" baseType="lpstr">
      <vt:lpstr>Contract Summary</vt:lpstr>
      <vt:lpstr>Reimbursement</vt:lpstr>
      <vt:lpstr>Timely Filing</vt:lpstr>
      <vt:lpstr>Termination &amp; CoC</vt:lpstr>
      <vt:lpstr>Auth &amp; Admin</vt:lpstr>
      <vt:lpstr>Red Flags</vt:lpstr>
      <vt:lpstr>Renewal Planner</vt:lpstr>
      <vt:lpstr>Dispute Log</vt:lpstr>
      <vt:lpstr>Scoring</vt:lpstr>
      <vt:lpstr>Lists</vt:lpstr>
      <vt:lpstr>Board Summary</vt:lpstr>
      <vt:lpstr>thDue90</vt:lpstr>
      <vt:lpstr>thDueSoon</vt:lpstr>
      <vt:lpstr>thHigh</vt:lpstr>
      <vt:lpstr>thMed</vt:lpstr>
      <vt:lpstr>wAuth</vt:lpstr>
      <vt:lpstr>wAutoRenew</vt:lpstr>
      <vt:lpstr>wDenDec</vt:lpstr>
      <vt:lpstr>wDenInc</vt:lpstr>
      <vt:lpstr>wDenStable</vt:lpstr>
      <vt:lpstr>wEscGood</vt:lpstr>
      <vt:lpstr>wEscLow</vt:lpstr>
      <vt:lpstr>wHighRisk</vt:lpstr>
      <vt:lpstr>wJGood</vt:lpstr>
      <vt:lpstr>wJLow</vt:lpstr>
      <vt:lpstr>wJMed</vt:lpstr>
      <vt:lpstr>wNoEsc</vt:lpstr>
      <vt:lpstr>wNotice180</vt:lpstr>
      <vt:lpstr>wNotice90</vt:lpstr>
      <vt:lpstr>wNoticeShort</vt:lpstr>
      <vt:lpstr>wPayGood</vt:lpstr>
      <vt:lpstr>wPayMed</vt:lpstr>
      <vt:lpstr>wPaySlow</vt:lpstr>
      <vt:lpstr>wRecGood</vt:lpstr>
      <vt:lpstr>wRecLong</vt:lpstr>
      <vt:lpstr>wRecMed</vt:lpstr>
      <vt:lpstr>wTFGood</vt:lpstr>
      <vt:lpstr>wTFMed</vt:lpstr>
      <vt:lpstr>wTFShort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mzaubiMGMA</dc:creator>
  <cp:lastModifiedBy>mrzaubi@outlook.com</cp:lastModifiedBy>
  <dcterms:created xsi:type="dcterms:W3CDTF">2026-02-05T15:44:40Z</dcterms:created>
  <dcterms:modified xsi:type="dcterms:W3CDTF">2026-02-05T15:44:40Z</dcterms:modified>
</cp:coreProperties>
</file>