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James.Bradshaw\Desktop\"/>
    </mc:Choice>
  </mc:AlternateContent>
  <xr:revisionPtr revIDLastSave="0" documentId="13_ncr:1_{0CF0EC77-2E63-4473-B1B4-EAC1179B193E}" xr6:coauthVersionLast="47" xr6:coauthVersionMax="47" xr10:uidLastSave="{00000000-0000-0000-0000-000000000000}"/>
  <bookViews>
    <workbookView xWindow="-110" yWindow="-110" windowWidth="19420" windowHeight="10420" tabRatio="370" activeTab="3" xr2:uid="{00000000-000D-0000-FFFF-FFFF00000000}"/>
  </bookViews>
  <sheets>
    <sheet name="Boat" sheetId="1" r:id="rId1"/>
    <sheet name="HiPoint" sheetId="4" r:id="rId2"/>
    <sheet name="Results" sheetId="2" r:id="rId3"/>
    <sheet name="Summary" sheetId="3" r:id="rId4"/>
  </sheets>
  <definedNames>
    <definedName name="_xlnm._FilterDatabase" localSheetId="2" hidden="1">Results!$A$12:$J$55</definedName>
    <definedName name="CLASS" localSheetId="0">Boat!#REF!</definedName>
    <definedName name="CLASS" localSheetId="2">Results!$C$13:$C$68</definedName>
    <definedName name="CLASS">#REF!</definedName>
    <definedName name="CLASS_START" localSheetId="0">Boat!#REF!</definedName>
    <definedName name="CLASS_START" localSheetId="2">Results!$H$3:$I$8</definedName>
    <definedName name="CLASS_START">#REF!</definedName>
    <definedName name="CORRECTED" localSheetId="0">Boat!#REF!</definedName>
    <definedName name="CORRECTED" localSheetId="2">Results!$G$14:$G$52</definedName>
    <definedName name="CORRECTED">#REF!</definedName>
    <definedName name="DEFCLASS" localSheetId="0">Boat!#REF!</definedName>
    <definedName name="ELAPSED" localSheetId="0">Boat!#REF!</definedName>
    <definedName name="ELAPSED" localSheetId="2">Results!$F$14:$F$52</definedName>
    <definedName name="ELAPSED">#REF!</definedName>
    <definedName name="FINISH" localSheetId="0">Boat!#REF!</definedName>
    <definedName name="FINISH" localSheetId="2">Results!$E$14:$E$52</definedName>
    <definedName name="FINISH">#REF!</definedName>
    <definedName name="Fleet_Sheet" localSheetId="0">Boat!$A$14:$J$22</definedName>
    <definedName name="Fleet_Sheet" localSheetId="2">Results!$A$14:$G$52</definedName>
    <definedName name="Fleet_Sheet">#REF!</definedName>
    <definedName name="HTML_CodePage" hidden="1">1252</definedName>
    <definedName name="HTML_Control" localSheetId="0" hidden="1">{"'Race Calculator'!$A$16:$O$62"}</definedName>
    <definedName name="HTML_Control" localSheetId="2" hidden="1">{"'Race Calculator'!$A$16:$O$62"}</definedName>
    <definedName name="HTML_Control" hidden="1">{"'Race Calculator'!$A$16:$O$62"}</definedName>
    <definedName name="HTML_Description" hidden="1">""</definedName>
    <definedName name="HTML_Email" hidden="1">""</definedName>
    <definedName name="HTML_Header" hidden="1">"Results"</definedName>
    <definedName name="HTML_LastUpdate" hidden="1">"6/19/01"</definedName>
    <definedName name="HTML_LineAfter" hidden="1">TRUE</definedName>
    <definedName name="HTML_LineBefore" hidden="1">TRUE</definedName>
    <definedName name="HTML_Name" hidden="1">"Eric C. Miller"</definedName>
    <definedName name="HTML_OBDlg2" hidden="1">TRUE</definedName>
    <definedName name="HTML_OBDlg4" hidden="1">TRUE</definedName>
    <definedName name="HTML_OS" hidden="1">0</definedName>
    <definedName name="HTML_PathFile" hidden="1">"D:\personal\data\HTML\2001ScratchSheet.htm"</definedName>
    <definedName name="HTML_Title" hidden="1">"2001 Scratch Sheet"</definedName>
    <definedName name="Non_spinnaker_start_time" localSheetId="0">Boat!#REF!</definedName>
    <definedName name="Non_spinnaker_start_time" localSheetId="2">Results!$D$7</definedName>
    <definedName name="Non_spinnaker_start_time">#REF!</definedName>
    <definedName name="PHRF" localSheetId="0">Boat!$F$16:$F$27</definedName>
    <definedName name="PHRF" localSheetId="2">Results!#REF!</definedName>
    <definedName name="PHRF">#REF!</definedName>
    <definedName name="_xlnm.Print_Area" localSheetId="3">Summary!$A$1:$N$61</definedName>
    <definedName name="Spinnaker_Start_Time" localSheetId="0">Boat!#REF!</definedName>
    <definedName name="Spinnaker_Start_Time" localSheetId="2">Results!$D$9</definedName>
    <definedName name="Spinnaker_Start_Time">#REF!</definedName>
    <definedName name="START" localSheetId="0">Boat!#REF!</definedName>
    <definedName name="START" localSheetId="2">Results!$D$14:$D$52</definedName>
    <definedName name="STAR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35" i="3" l="1"/>
  <c r="C37" i="3"/>
  <c r="C36" i="3"/>
  <c r="D25" i="2"/>
  <c r="F25" i="2" s="1"/>
  <c r="D42" i="2"/>
  <c r="F42" i="2" s="1"/>
  <c r="G42" i="2" s="1"/>
  <c r="A16" i="2"/>
  <c r="B16" i="2"/>
  <c r="A42" i="2"/>
  <c r="B42" i="2"/>
  <c r="A14" i="2"/>
  <c r="B14" i="2"/>
  <c r="A15" i="2"/>
  <c r="B15" i="2"/>
  <c r="A17" i="2"/>
  <c r="B17" i="2"/>
  <c r="A18" i="2"/>
  <c r="B18" i="2"/>
  <c r="A21" i="2"/>
  <c r="B21" i="2"/>
  <c r="A19" i="2"/>
  <c r="B19" i="2"/>
  <c r="A27" i="2"/>
  <c r="B27" i="2"/>
  <c r="D23" i="2"/>
  <c r="D39" i="2"/>
  <c r="D27" i="2"/>
  <c r="D18" i="2"/>
  <c r="D21" i="2"/>
  <c r="D19" i="2"/>
  <c r="D22" i="2"/>
  <c r="F22" i="2" s="1"/>
  <c r="D14" i="2"/>
  <c r="D17" i="2"/>
  <c r="D24" i="2"/>
  <c r="F24" i="2" s="1"/>
  <c r="G24" i="2" s="1"/>
  <c r="D20" i="2"/>
  <c r="D26" i="2"/>
  <c r="D37" i="2"/>
  <c r="A30" i="2"/>
  <c r="B30" i="2"/>
  <c r="F54" i="2"/>
  <c r="G54" i="2" s="1"/>
  <c r="I31" i="2"/>
  <c r="I22" i="2"/>
  <c r="H31" i="2"/>
  <c r="H22" i="2"/>
  <c r="J31" i="2"/>
  <c r="D33" i="2"/>
  <c r="A31" i="2"/>
  <c r="A22" i="2"/>
  <c r="B31" i="2"/>
  <c r="B45" i="2"/>
  <c r="M8" i="3"/>
  <c r="A57" i="2"/>
  <c r="B57" i="2"/>
  <c r="H42" i="2"/>
  <c r="H57" i="2"/>
  <c r="I42" i="2"/>
  <c r="I57" i="2"/>
  <c r="J38" i="2"/>
  <c r="I38" i="2"/>
  <c r="H38" i="2"/>
  <c r="D38" i="2"/>
  <c r="B38" i="2"/>
  <c r="A38" i="2"/>
  <c r="H45" i="1"/>
  <c r="G45" i="1"/>
  <c r="J56" i="2"/>
  <c r="I56" i="2"/>
  <c r="H56" i="2"/>
  <c r="B56" i="2"/>
  <c r="A56" i="2"/>
  <c r="G52" i="1"/>
  <c r="D45" i="2"/>
  <c r="F45" i="2" s="1"/>
  <c r="J45" i="2"/>
  <c r="J22" i="2"/>
  <c r="I45" i="2"/>
  <c r="H45" i="2"/>
  <c r="A45" i="2"/>
  <c r="G31" i="1"/>
  <c r="I30" i="2"/>
  <c r="H30" i="2"/>
  <c r="G33" i="1"/>
  <c r="G53" i="1"/>
  <c r="G22" i="2" l="1"/>
  <c r="F31" i="2"/>
  <c r="F38" i="2"/>
  <c r="G38" i="2" s="1"/>
  <c r="G45" i="2"/>
  <c r="H26" i="1"/>
  <c r="G31" i="2" l="1"/>
  <c r="D15" i="2"/>
  <c r="F15" i="2" s="1"/>
  <c r="H15" i="2"/>
  <c r="I15" i="2"/>
  <c r="J15" i="2"/>
  <c r="G47" i="1"/>
  <c r="G15" i="2" l="1"/>
  <c r="A20" i="2"/>
  <c r="B20" i="2"/>
  <c r="H20" i="2"/>
  <c r="I20" i="2"/>
  <c r="J20" i="2"/>
  <c r="G18" i="1"/>
  <c r="F20" i="2" l="1"/>
  <c r="G20" i="2" s="1"/>
  <c r="D56" i="2" l="1"/>
  <c r="F56" i="2" l="1"/>
  <c r="H22" i="1"/>
  <c r="H55" i="1"/>
  <c r="H54" i="1"/>
  <c r="H50" i="1"/>
  <c r="H48" i="1"/>
  <c r="H44" i="1"/>
  <c r="H42" i="1"/>
  <c r="H41" i="1"/>
  <c r="H40" i="1"/>
  <c r="H39" i="1"/>
  <c r="H37" i="1"/>
  <c r="H30" i="1"/>
  <c r="H28" i="1"/>
  <c r="H27" i="1"/>
  <c r="H25" i="1"/>
  <c r="H24" i="1"/>
  <c r="H21" i="1"/>
  <c r="H20" i="1"/>
  <c r="H19" i="1"/>
  <c r="H17" i="1"/>
  <c r="H15" i="1"/>
  <c r="H14" i="1"/>
  <c r="H12" i="1"/>
  <c r="G14" i="1"/>
  <c r="G15" i="1"/>
  <c r="G16" i="1"/>
  <c r="G17" i="1"/>
  <c r="G19" i="1"/>
  <c r="G20" i="1"/>
  <c r="G21" i="1"/>
  <c r="G22" i="1"/>
  <c r="G23" i="1"/>
  <c r="G24" i="1"/>
  <c r="G25" i="1"/>
  <c r="G26" i="1"/>
  <c r="G27" i="1"/>
  <c r="G28" i="1"/>
  <c r="G30" i="1"/>
  <c r="G32" i="1"/>
  <c r="G34" i="1"/>
  <c r="G35" i="1"/>
  <c r="G36" i="1"/>
  <c r="G37" i="1"/>
  <c r="G39" i="1"/>
  <c r="G40" i="1"/>
  <c r="G41" i="1"/>
  <c r="G42" i="1"/>
  <c r="G43" i="1"/>
  <c r="G44" i="1"/>
  <c r="G46" i="1"/>
  <c r="G48" i="1"/>
  <c r="G49" i="1"/>
  <c r="G50" i="1"/>
  <c r="G51" i="1"/>
  <c r="G54" i="1"/>
  <c r="G55" i="1"/>
  <c r="G13" i="1"/>
  <c r="G12" i="1"/>
  <c r="F30" i="2"/>
  <c r="G30" i="2" s="1"/>
  <c r="F37" i="2"/>
  <c r="J25" i="2"/>
  <c r="J41" i="2"/>
  <c r="D41" i="2"/>
  <c r="J13" i="2"/>
  <c r="D13" i="2"/>
  <c r="J55" i="2"/>
  <c r="D55" i="2"/>
  <c r="J27" i="2"/>
  <c r="J57" i="2"/>
  <c r="D57" i="2"/>
  <c r="J39" i="2"/>
  <c r="F39" i="2"/>
  <c r="J14" i="2"/>
  <c r="F14" i="2"/>
  <c r="J51" i="2"/>
  <c r="D51" i="2"/>
  <c r="F51" i="2" s="1"/>
  <c r="J40" i="2"/>
  <c r="D40" i="2"/>
  <c r="F40" i="2" s="1"/>
  <c r="J19" i="2"/>
  <c r="F19" i="2"/>
  <c r="J32" i="2"/>
  <c r="D32" i="2"/>
  <c r="F32" i="2" s="1"/>
  <c r="J28" i="2"/>
  <c r="D28" i="2"/>
  <c r="F28" i="2" s="1"/>
  <c r="J44" i="2"/>
  <c r="D44" i="2"/>
  <c r="F44" i="2" s="1"/>
  <c r="J43" i="2"/>
  <c r="D43" i="2"/>
  <c r="F43" i="2" s="1"/>
  <c r="J16" i="2"/>
  <c r="D16" i="2"/>
  <c r="F16" i="2" s="1"/>
  <c r="J21" i="2"/>
  <c r="F21" i="2"/>
  <c r="J18" i="2"/>
  <c r="F18" i="2"/>
  <c r="J23" i="2"/>
  <c r="J35" i="2"/>
  <c r="D35" i="2"/>
  <c r="J46" i="2"/>
  <c r="D46" i="2"/>
  <c r="J52" i="2"/>
  <c r="D52" i="2"/>
  <c r="J50" i="2"/>
  <c r="D50" i="2"/>
  <c r="F50" i="2" s="1"/>
  <c r="J17" i="2"/>
  <c r="F17" i="2"/>
  <c r="J26" i="2"/>
  <c r="F26" i="2"/>
  <c r="J48" i="2"/>
  <c r="F48" i="2"/>
  <c r="J49" i="2"/>
  <c r="D49" i="2"/>
  <c r="F49" i="2" s="1"/>
  <c r="J47" i="2"/>
  <c r="D47" i="2"/>
  <c r="F47" i="2" s="1"/>
  <c r="J34" i="2"/>
  <c r="D34" i="2"/>
  <c r="F34" i="2" s="1"/>
  <c r="J29" i="2"/>
  <c r="D29" i="2"/>
  <c r="F29" i="2" s="1"/>
  <c r="J37" i="2"/>
  <c r="J53" i="2"/>
  <c r="D53" i="2"/>
  <c r="F53" i="2" s="1"/>
  <c r="J36" i="2"/>
  <c r="D36" i="2"/>
  <c r="F36" i="2" s="1"/>
  <c r="J33" i="2"/>
  <c r="F33" i="2"/>
  <c r="A55" i="2"/>
  <c r="B55" i="2"/>
  <c r="H55" i="2"/>
  <c r="I55" i="2"/>
  <c r="H27" i="2"/>
  <c r="I27" i="2"/>
  <c r="J7" i="2"/>
  <c r="J6" i="2"/>
  <c r="J5" i="2"/>
  <c r="A32" i="2"/>
  <c r="B32" i="2"/>
  <c r="H32" i="2"/>
  <c r="I32" i="2"/>
  <c r="H16" i="2"/>
  <c r="I16" i="2"/>
  <c r="A37" i="2"/>
  <c r="B37" i="2"/>
  <c r="H37" i="2"/>
  <c r="I37" i="2"/>
  <c r="A33" i="2"/>
  <c r="B33" i="2"/>
  <c r="H33" i="2"/>
  <c r="I33" i="2"/>
  <c r="A49" i="2"/>
  <c r="B49" i="2"/>
  <c r="H49" i="2"/>
  <c r="I49" i="2"/>
  <c r="A23" i="2"/>
  <c r="B23" i="2"/>
  <c r="H23" i="2"/>
  <c r="I23" i="2"/>
  <c r="A13" i="2"/>
  <c r="B13" i="2"/>
  <c r="H13" i="2"/>
  <c r="I13" i="2"/>
  <c r="A35" i="2"/>
  <c r="B35" i="2"/>
  <c r="H35" i="2"/>
  <c r="I35" i="2"/>
  <c r="A41" i="2"/>
  <c r="B41" i="2"/>
  <c r="H41" i="2"/>
  <c r="I41" i="2"/>
  <c r="A25" i="2"/>
  <c r="B25" i="2"/>
  <c r="H25" i="2"/>
  <c r="I25" i="2"/>
  <c r="A28" i="2"/>
  <c r="B28" i="2"/>
  <c r="H28" i="2"/>
  <c r="I28" i="2"/>
  <c r="A44" i="2"/>
  <c r="B44" i="2"/>
  <c r="H44" i="2"/>
  <c r="I44" i="2"/>
  <c r="A43" i="2"/>
  <c r="B43" i="2"/>
  <c r="H43" i="2"/>
  <c r="I43" i="2"/>
  <c r="H21" i="2"/>
  <c r="I21" i="2"/>
  <c r="A46" i="2"/>
  <c r="B46" i="2"/>
  <c r="H46" i="2"/>
  <c r="I46" i="2"/>
  <c r="H18" i="2"/>
  <c r="I18" i="2"/>
  <c r="A52" i="2"/>
  <c r="B52" i="2"/>
  <c r="H52" i="2"/>
  <c r="I52" i="2"/>
  <c r="A40" i="2"/>
  <c r="B40" i="2"/>
  <c r="H40" i="2"/>
  <c r="I40" i="2"/>
  <c r="A26" i="2"/>
  <c r="B26" i="2"/>
  <c r="H26" i="2"/>
  <c r="I26" i="2"/>
  <c r="A29" i="2"/>
  <c r="B29" i="2"/>
  <c r="H29" i="2"/>
  <c r="I29" i="2"/>
  <c r="J3" i="2"/>
  <c r="J4" i="2"/>
  <c r="J8" i="2"/>
  <c r="A34" i="2"/>
  <c r="B34" i="2"/>
  <c r="H34" i="2"/>
  <c r="I34" i="2"/>
  <c r="I50" i="2"/>
  <c r="I53" i="2"/>
  <c r="I17" i="2"/>
  <c r="I48" i="2"/>
  <c r="I47" i="2"/>
  <c r="I39" i="2"/>
  <c r="I51" i="2"/>
  <c r="I19" i="2"/>
  <c r="H50" i="2"/>
  <c r="H53" i="2"/>
  <c r="H17" i="2"/>
  <c r="H48" i="2"/>
  <c r="H47" i="2"/>
  <c r="H39" i="2"/>
  <c r="H51" i="2"/>
  <c r="H19" i="2"/>
  <c r="I36" i="2"/>
  <c r="H36" i="2"/>
  <c r="B50" i="2"/>
  <c r="B53" i="2"/>
  <c r="B48" i="2"/>
  <c r="B47" i="2"/>
  <c r="B39" i="2"/>
  <c r="B51" i="2"/>
  <c r="B22" i="2"/>
  <c r="B36" i="2"/>
  <c r="A36" i="2"/>
  <c r="A50" i="2"/>
  <c r="A53" i="2"/>
  <c r="A48" i="2"/>
  <c r="A47" i="2"/>
  <c r="A39" i="2"/>
  <c r="A51" i="2"/>
  <c r="F52" i="2" l="1"/>
  <c r="G52" i="2" s="1"/>
  <c r="F46" i="2"/>
  <c r="G46" i="2" s="1"/>
  <c r="F35" i="2"/>
  <c r="G35" i="2" s="1"/>
  <c r="F57" i="2"/>
  <c r="G57" i="2" s="1"/>
  <c r="F27" i="2"/>
  <c r="G27" i="2" s="1"/>
  <c r="F55" i="2"/>
  <c r="G55" i="2" s="1"/>
  <c r="F13" i="2"/>
  <c r="G13" i="2" s="1"/>
  <c r="F41" i="2"/>
  <c r="G41" i="2" s="1"/>
  <c r="G25" i="2"/>
  <c r="F23" i="2"/>
  <c r="G34" i="2"/>
  <c r="G43" i="2"/>
  <c r="G29" i="2"/>
  <c r="G16" i="2"/>
  <c r="G32" i="2"/>
  <c r="G21" i="2"/>
  <c r="G28" i="2"/>
  <c r="G37" i="2"/>
  <c r="G36" i="2"/>
  <c r="G44" i="2"/>
  <c r="G14" i="2"/>
  <c r="G18" i="2"/>
  <c r="G39" i="2"/>
  <c r="G47" i="2"/>
  <c r="G26" i="2"/>
  <c r="G19" i="2"/>
  <c r="G40" i="2"/>
  <c r="G51" i="2"/>
  <c r="G49" i="2"/>
  <c r="G48" i="2"/>
  <c r="G17" i="2"/>
  <c r="G50" i="2"/>
  <c r="G33" i="2"/>
  <c r="G53" i="2"/>
  <c r="G56" i="2" l="1"/>
  <c r="G23" i="2"/>
</calcChain>
</file>

<file path=xl/sharedStrings.xml><?xml version="1.0" encoding="utf-8"?>
<sst xmlns="http://schemas.openxmlformats.org/spreadsheetml/2006/main" count="464" uniqueCount="230">
  <si>
    <t>BOAT</t>
  </si>
  <si>
    <t>SAIL</t>
  </si>
  <si>
    <t>NS/CR</t>
    <phoneticPr fontId="11"/>
  </si>
  <si>
    <t>NS</t>
    <phoneticPr fontId="11"/>
  </si>
  <si>
    <t>S/CR</t>
    <phoneticPr fontId="11"/>
  </si>
  <si>
    <t>PHRF</t>
  </si>
  <si>
    <t>PHRF</t>
    <phoneticPr fontId="11"/>
  </si>
  <si>
    <t>Racing</t>
  </si>
  <si>
    <t>No</t>
  </si>
  <si>
    <t>NAME</t>
  </si>
  <si>
    <t>TYPE</t>
  </si>
  <si>
    <t>NUMBER</t>
  </si>
  <si>
    <t>RATE</t>
  </si>
  <si>
    <t>SA/D ACT</t>
  </si>
  <si>
    <t>TCF NS</t>
    <phoneticPr fontId="11"/>
  </si>
  <si>
    <t>TCF S</t>
    <phoneticPr fontId="11"/>
  </si>
  <si>
    <t>SKIPPER</t>
  </si>
  <si>
    <t>Paid</t>
  </si>
  <si>
    <t>ADAGIO</t>
  </si>
  <si>
    <t>Hanse 415</t>
  </si>
  <si>
    <t>Peter Gill</t>
  </si>
  <si>
    <t>x</t>
  </si>
  <si>
    <t>AHOYA</t>
  </si>
  <si>
    <t>Pearson 40</t>
  </si>
  <si>
    <t>P40</t>
  </si>
  <si>
    <t>Patrick Doyle</t>
  </si>
  <si>
    <t>Non-Racing</t>
  </si>
  <si>
    <t>ALLEGIANT</t>
  </si>
  <si>
    <t>J/42</t>
  </si>
  <si>
    <t>Albert Bossar</t>
  </si>
  <si>
    <t>AMARA</t>
  </si>
  <si>
    <t>J/100</t>
  </si>
  <si>
    <t>Michel Jichlinski</t>
  </si>
  <si>
    <t>AURORA</t>
  </si>
  <si>
    <t>S2 7.9</t>
  </si>
  <si>
    <t>Dave Paroulek</t>
  </si>
  <si>
    <t>Expired</t>
  </si>
  <si>
    <t>AVALON</t>
  </si>
  <si>
    <t>Soverel 39</t>
  </si>
  <si>
    <t>Jim Murtland</t>
  </si>
  <si>
    <t>BLEW BAYOU II</t>
  </si>
  <si>
    <t>Pearson 33-2</t>
  </si>
  <si>
    <t>Jim Bradshaw</t>
  </si>
  <si>
    <t>CANTATA</t>
  </si>
  <si>
    <t>Beneteau First 35s5</t>
  </si>
  <si>
    <t>Hank Chalkley</t>
  </si>
  <si>
    <t>CAROLINA BLUE</t>
  </si>
  <si>
    <t>J/30</t>
  </si>
  <si>
    <t>Gerry Perez</t>
  </si>
  <si>
    <t>DELIRIUM</t>
  </si>
  <si>
    <t>J/33</t>
  </si>
  <si>
    <t>David McCullough</t>
  </si>
  <si>
    <t>FINE TUNED</t>
  </si>
  <si>
    <t>Beneteau Ocn 38.1</t>
  </si>
  <si>
    <t>USA 61324</t>
  </si>
  <si>
    <t>Jason Fox</t>
  </si>
  <si>
    <t>FIRTH OF TAY</t>
  </si>
  <si>
    <t>Beneteau Ocn 35.1</t>
  </si>
  <si>
    <t>Peter Dezendorf</t>
  </si>
  <si>
    <t>FLYING CLOUD</t>
  </si>
  <si>
    <t>Ranger 26</t>
  </si>
  <si>
    <t>Terry Smith</t>
  </si>
  <si>
    <t>GLISSADE</t>
  </si>
  <si>
    <t>J/32</t>
  </si>
  <si>
    <t>Kent Kunze</t>
  </si>
  <si>
    <t>HAPPY PLACE</t>
  </si>
  <si>
    <t>Beneteau 331</t>
  </si>
  <si>
    <t>E304</t>
  </si>
  <si>
    <t>Jayne Durden</t>
  </si>
  <si>
    <t>HAWKEYE</t>
  </si>
  <si>
    <t>Olson 911SE</t>
  </si>
  <si>
    <t>Andy Harvey</t>
  </si>
  <si>
    <t>JUBILEE</t>
  </si>
  <si>
    <t>Beneteau 36.7</t>
  </si>
  <si>
    <t>USA 52324</t>
  </si>
  <si>
    <t>Keith Mayes</t>
  </si>
  <si>
    <t>KAIO</t>
  </si>
  <si>
    <t>C&amp;C 40</t>
  </si>
  <si>
    <t>Ted Rogers</t>
  </si>
  <si>
    <t>Guest PHRF</t>
  </si>
  <si>
    <t>KAYA</t>
  </si>
  <si>
    <t>Jeanneau 36</t>
  </si>
  <si>
    <t>John Uelmen</t>
  </si>
  <si>
    <t>Provisional pending cert</t>
  </si>
  <si>
    <t>LAURA T</t>
  </si>
  <si>
    <t>Tartan 37-2</t>
  </si>
  <si>
    <t>Jesse Falsone</t>
  </si>
  <si>
    <t>LIBERTY PREVAILS</t>
  </si>
  <si>
    <t>Alerion Express 28</t>
  </si>
  <si>
    <t>Eunice Lin</t>
  </si>
  <si>
    <t>MAYA</t>
  </si>
  <si>
    <t>Tartan 28</t>
  </si>
  <si>
    <t>Ted Slotwinski</t>
  </si>
  <si>
    <t>MURPHY'S LAW</t>
  </si>
  <si>
    <t>Roger Mason</t>
  </si>
  <si>
    <t>NAUTI-PAWS</t>
  </si>
  <si>
    <t>O'Day 35</t>
  </si>
  <si>
    <t>William Kruse</t>
  </si>
  <si>
    <t>NOCTURNE</t>
  </si>
  <si>
    <t>Dehler 42</t>
  </si>
  <si>
    <t>Joe  Laun</t>
  </si>
  <si>
    <t>ORIANA</t>
  </si>
  <si>
    <t>Jeanneau 40</t>
  </si>
  <si>
    <t>USA 61448</t>
  </si>
  <si>
    <t>Joe Davis</t>
  </si>
  <si>
    <t>PHYXIUS</t>
  </si>
  <si>
    <t>Bavaria 34</t>
  </si>
  <si>
    <t>B34</t>
  </si>
  <si>
    <t>Jonathan W Rajski</t>
  </si>
  <si>
    <t>PUT-IN-BAY</t>
  </si>
  <si>
    <t>Bristol 29.9</t>
  </si>
  <si>
    <t>Bruce Trauben</t>
  </si>
  <si>
    <t>RESILIENT</t>
  </si>
  <si>
    <t>Alerion Express 28-2</t>
  </si>
  <si>
    <t>Bob Spann</t>
  </si>
  <si>
    <t>REVOLUTION</t>
  </si>
  <si>
    <t>CS 30</t>
  </si>
  <si>
    <t>USA 4515</t>
    <phoneticPr fontId="11"/>
  </si>
  <si>
    <t>Doug Ellmore</t>
  </si>
  <si>
    <t>SALUTE</t>
  </si>
  <si>
    <t>Pearson 34</t>
  </si>
  <si>
    <t>Jeff Bowen</t>
  </si>
  <si>
    <t>SEA BREEZE</t>
  </si>
  <si>
    <t>Catalina 30</t>
  </si>
  <si>
    <t>Pete Hickman</t>
  </si>
  <si>
    <t>SMOKE</t>
  </si>
  <si>
    <t>C&amp;C 27-3</t>
  </si>
  <si>
    <t>Jeff Jeglinski</t>
  </si>
  <si>
    <t>SNACKTIME/RadioFlyer</t>
  </si>
  <si>
    <t>C&amp;C110</t>
  </si>
  <si>
    <t>CC110</t>
  </si>
  <si>
    <t>Matt Smith</t>
  </si>
  <si>
    <t>SOTHERON</t>
  </si>
  <si>
    <t>Seafarer 31</t>
  </si>
  <si>
    <t>Andrew Shelburne</t>
  </si>
  <si>
    <t>SPARKY</t>
  </si>
  <si>
    <t>Hunter 34</t>
  </si>
  <si>
    <t>John Bowman</t>
  </si>
  <si>
    <t>SPOOK</t>
  </si>
  <si>
    <t>Beneteau First 29</t>
  </si>
  <si>
    <t>Rich Ordeman</t>
  </si>
  <si>
    <t>STELLA MARIS</t>
  </si>
  <si>
    <t>Hanse 370</t>
  </si>
  <si>
    <t>Justin Hardeman</t>
  </si>
  <si>
    <t>SUHR LA MER</t>
  </si>
  <si>
    <t>Hunter 280</t>
  </si>
  <si>
    <t>h 280</t>
  </si>
  <si>
    <t>Jim Suhr</t>
  </si>
  <si>
    <t>SULTAN</t>
  </si>
  <si>
    <t>Sabre 38-2</t>
  </si>
  <si>
    <t>US4279</t>
  </si>
  <si>
    <t>Carlos Colon</t>
  </si>
  <si>
    <t>SunRae</t>
  </si>
  <si>
    <t>Hunter 340 SD</t>
  </si>
  <si>
    <t>Michea Sanio</t>
  </si>
  <si>
    <t>TRANQUILITY</t>
  </si>
  <si>
    <t>Hunter Legend 37</t>
  </si>
  <si>
    <t>h375</t>
  </si>
  <si>
    <t>Mike Orlowski</t>
  </si>
  <si>
    <t>UNCLOUDY DAY</t>
  </si>
  <si>
    <t>Beda Brichacek</t>
  </si>
  <si>
    <t>VELOCITY</t>
  </si>
  <si>
    <t>Catalina 445</t>
  </si>
  <si>
    <t>John Schafer</t>
  </si>
  <si>
    <t>Bold = Provisional Rating</t>
  </si>
  <si>
    <t>Race Date:</t>
  </si>
  <si>
    <t>Race:</t>
  </si>
  <si>
    <t>DNS</t>
  </si>
  <si>
    <t>Did Not Start</t>
  </si>
  <si>
    <t>DNC</t>
  </si>
  <si>
    <t>Did Not Start (DNC)</t>
  </si>
  <si>
    <t>Spinnaker Start Time</t>
    <phoneticPr fontId="11"/>
  </si>
  <si>
    <t>S</t>
    <phoneticPr fontId="11"/>
  </si>
  <si>
    <t>Did Not Start (DNS)</t>
  </si>
  <si>
    <t>Non-Spin R Start Time</t>
    <phoneticPr fontId="11"/>
  </si>
  <si>
    <t>NR</t>
    <phoneticPr fontId="11"/>
  </si>
  <si>
    <t>Non-Spin C Start Time</t>
    <phoneticPr fontId="11"/>
  </si>
  <si>
    <t>NC</t>
    <phoneticPr fontId="11"/>
  </si>
  <si>
    <t>Non-Spinnaker R Start Time</t>
    <phoneticPr fontId="11"/>
  </si>
  <si>
    <t>Race Committee</t>
  </si>
  <si>
    <t>RC</t>
  </si>
  <si>
    <t>Non-Spinnaker C Start Time</t>
    <phoneticPr fontId="11"/>
  </si>
  <si>
    <t>Total Boats</t>
  </si>
  <si>
    <t>Points</t>
  </si>
  <si>
    <t>START</t>
  </si>
  <si>
    <t>FINISH</t>
  </si>
  <si>
    <t>ELAPSED</t>
  </si>
  <si>
    <t>CORR.</t>
  </si>
  <si>
    <t>Race</t>
  </si>
  <si>
    <t>Year End</t>
  </si>
  <si>
    <t>CLASS</t>
  </si>
  <si>
    <t>TIME</t>
  </si>
  <si>
    <t>S</t>
  </si>
  <si>
    <t>NR</t>
  </si>
  <si>
    <t>NC</t>
  </si>
  <si>
    <t xml:space="preserve"> </t>
  </si>
  <si>
    <t>Course:</t>
  </si>
  <si>
    <t>Spinnaker Boats:</t>
    <phoneticPr fontId="11" type="noConversion"/>
  </si>
  <si>
    <t>Non-Spinnaker Cruiser Boats:</t>
    <phoneticPr fontId="11" type="noConversion"/>
  </si>
  <si>
    <t>Non-Spinnaker Racer Boats:</t>
    <phoneticPr fontId="11" type="noConversion"/>
  </si>
  <si>
    <t>Wind:</t>
  </si>
  <si>
    <t>Committee Boat:</t>
  </si>
  <si>
    <t>Non-Spinnaker Start Time</t>
  </si>
  <si>
    <t>NS</t>
  </si>
  <si>
    <t>Did Not Start (DNC):</t>
  </si>
  <si>
    <t>Spinnaker Start Time</t>
  </si>
  <si>
    <t>Total Boats:</t>
  </si>
  <si>
    <t>Committee Boat</t>
  </si>
  <si>
    <t>HIGH</t>
  </si>
  <si>
    <t>PLACE</t>
  </si>
  <si>
    <t>POINTS</t>
  </si>
  <si>
    <t xml:space="preserve">             WNBY Competitive Class Calculation</t>
    <phoneticPr fontId="11" type="noConversion"/>
  </si>
  <si>
    <t>Non-Spinnaker C</t>
    <phoneticPr fontId="11" type="noConversion"/>
  </si>
  <si>
    <t>Non-Spinnaker R</t>
    <phoneticPr fontId="11" type="noConversion"/>
  </si>
  <si>
    <t>Spinnaker</t>
    <phoneticPr fontId="11" type="noConversion"/>
  </si>
  <si>
    <t>SHORT-HANDED COMPETITION</t>
    <phoneticPr fontId="11" type="noConversion"/>
  </si>
  <si>
    <t>SH</t>
    <phoneticPr fontId="11" type="noConversion"/>
  </si>
  <si>
    <t>SHORT HANDED COURSE LENGTH CORRECTION FACTOR:</t>
    <phoneticPr fontId="11" type="noConversion"/>
  </si>
  <si>
    <t>USA 4515</t>
  </si>
  <si>
    <t>BAY RETRIEVER</t>
  </si>
  <si>
    <t>Kevin Sherwood</t>
  </si>
  <si>
    <t>J/99</t>
  </si>
  <si>
    <t>SPRAY</t>
  </si>
  <si>
    <t>Catalina xx</t>
  </si>
  <si>
    <t>?</t>
  </si>
  <si>
    <t>NC: H Short</t>
  </si>
  <si>
    <t>NR:  H Short</t>
  </si>
  <si>
    <t>S: H Short</t>
  </si>
  <si>
    <t>Series 3 Race 5</t>
  </si>
  <si>
    <t>3-8 kts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</si>
</sst>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mmmm\ d\,\ yyyy"/>
    <numFmt numFmtId="166" formatCode="0.000"/>
  </numFmts>
  <fonts count="16" x14ac:knownFonts="1">
    <font>
      <sz val="10"/>
      <name val="Arial"/>
    </font>
    <font>
      <sz val="10"/>
      <name val="Arial"/>
      <family val="2"/>
    </font>
    <font>
      <b/>
      <sz val="11"/>
      <color indexed="27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indexed="26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1"/>
      <name val="Arial"/>
      <family val="2"/>
    </font>
    <font>
      <sz val="8"/>
      <name val="Verdana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0"/>
      <color rgb="FFFFF6D5"/>
      <name val="Arial"/>
      <family val="2"/>
    </font>
    <font>
      <sz val="11"/>
      <color rgb="FFFFF6D5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1"/>
      </left>
      <right style="medium">
        <color indexed="21"/>
      </right>
      <top style="medium">
        <color indexed="21"/>
      </top>
      <bottom/>
      <diagonal/>
    </border>
    <border>
      <left style="medium">
        <color indexed="21"/>
      </left>
      <right style="medium">
        <color indexed="21"/>
      </right>
      <top style="medium">
        <color indexed="21"/>
      </top>
      <bottom style="medium">
        <color indexed="21"/>
      </bottom>
      <diagonal/>
    </border>
    <border>
      <left style="thin">
        <color indexed="62"/>
      </left>
      <right/>
      <top style="thick">
        <color indexed="21"/>
      </top>
      <bottom style="thin">
        <color indexed="62"/>
      </bottom>
      <diagonal/>
    </border>
    <border>
      <left/>
      <right style="thick">
        <color indexed="21"/>
      </right>
      <top style="thick">
        <color indexed="21"/>
      </top>
      <bottom style="thin">
        <color indexed="62"/>
      </bottom>
      <diagonal/>
    </border>
    <border>
      <left style="thick">
        <color indexed="21"/>
      </left>
      <right/>
      <top style="thick">
        <color indexed="21"/>
      </top>
      <bottom/>
      <diagonal/>
    </border>
    <border>
      <left style="thin">
        <color indexed="62"/>
      </left>
      <right style="thin">
        <color indexed="62"/>
      </right>
      <top style="thick">
        <color indexed="21"/>
      </top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 style="thick">
        <color indexed="21"/>
      </right>
      <top/>
      <bottom/>
      <diagonal/>
    </border>
    <border>
      <left style="thick">
        <color indexed="21"/>
      </left>
      <right/>
      <top/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ck">
        <color indexed="21"/>
      </top>
      <bottom style="hair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hair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/>
      <bottom style="hair">
        <color indexed="62"/>
      </bottom>
      <diagonal/>
    </border>
    <border>
      <left style="thin">
        <color indexed="62"/>
      </left>
      <right style="thin">
        <color indexed="62"/>
      </right>
      <top/>
      <bottom style="hair">
        <color indexed="62"/>
      </bottom>
      <diagonal/>
    </border>
    <border>
      <left style="thin">
        <color indexed="62"/>
      </left>
      <right/>
      <top/>
      <bottom style="hair">
        <color indexed="62"/>
      </bottom>
      <diagonal/>
    </border>
    <border>
      <left style="thin">
        <color indexed="62"/>
      </left>
      <right style="thick">
        <color indexed="62"/>
      </right>
      <top/>
      <bottom style="hair">
        <color indexed="62"/>
      </bottom>
      <diagonal/>
    </border>
    <border>
      <left style="thick">
        <color indexed="62"/>
      </left>
      <right style="thin">
        <color indexed="62"/>
      </right>
      <top/>
      <bottom style="hair">
        <color indexed="62"/>
      </bottom>
      <diagonal/>
    </border>
    <border>
      <left/>
      <right style="thin">
        <color indexed="62"/>
      </right>
      <top/>
      <bottom style="hair">
        <color indexed="62"/>
      </bottom>
      <diagonal/>
    </border>
    <border>
      <left/>
      <right style="thin">
        <color indexed="62"/>
      </right>
      <top style="hair">
        <color indexed="62"/>
      </top>
      <bottom style="hair">
        <color indexed="62"/>
      </bottom>
      <diagonal/>
    </border>
    <border>
      <left/>
      <right style="thin">
        <color indexed="62"/>
      </right>
      <top style="hair">
        <color indexed="62"/>
      </top>
      <bottom style="thick">
        <color indexed="62"/>
      </bottom>
      <diagonal/>
    </border>
    <border>
      <left style="thin">
        <color indexed="62"/>
      </left>
      <right style="thin">
        <color indexed="62"/>
      </right>
      <top style="hair">
        <color indexed="62"/>
      </top>
      <bottom style="thick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2"/>
      </left>
      <right style="thin">
        <color indexed="62"/>
      </right>
      <top style="hair">
        <color indexed="62"/>
      </top>
      <bottom style="hair">
        <color indexed="62"/>
      </bottom>
      <diagonal/>
    </border>
    <border>
      <left style="thick">
        <color indexed="62"/>
      </left>
      <right/>
      <top style="thin">
        <color indexed="62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2"/>
      </left>
      <right/>
      <top style="thick">
        <color indexed="21"/>
      </top>
      <bottom style="hair">
        <color indexed="62"/>
      </bottom>
      <diagonal/>
    </border>
    <border>
      <left style="thin">
        <color indexed="62"/>
      </left>
      <right/>
      <top style="hair">
        <color indexed="62"/>
      </top>
      <bottom style="hair">
        <color indexed="62"/>
      </bottom>
      <diagonal/>
    </border>
    <border>
      <left style="thin">
        <color indexed="64"/>
      </left>
      <right style="thin">
        <color indexed="62"/>
      </right>
      <top/>
      <bottom/>
      <diagonal/>
    </border>
    <border>
      <left style="medium">
        <color indexed="64"/>
      </left>
      <right style="thin">
        <color indexed="62"/>
      </right>
      <top style="medium">
        <color indexed="64"/>
      </top>
      <bottom/>
      <diagonal/>
    </border>
    <border>
      <left style="thin">
        <color indexed="62"/>
      </left>
      <right style="thin">
        <color indexed="62"/>
      </right>
      <top style="medium">
        <color indexed="64"/>
      </top>
      <bottom/>
      <diagonal/>
    </border>
    <border>
      <left style="thin">
        <color indexed="6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 style="medium">
        <color indexed="64"/>
      </right>
      <top/>
      <bottom style="thin">
        <color indexed="62"/>
      </bottom>
      <diagonal/>
    </border>
    <border>
      <left style="thin">
        <color indexed="62"/>
      </left>
      <right style="medium">
        <color indexed="64"/>
      </right>
      <top style="thin">
        <color indexed="62"/>
      </top>
      <bottom style="hair">
        <color indexed="62"/>
      </bottom>
      <diagonal/>
    </border>
    <border>
      <left style="medium">
        <color indexed="64"/>
      </left>
      <right style="thin">
        <color indexed="62"/>
      </right>
      <top/>
      <bottom style="hair">
        <color indexed="62"/>
      </bottom>
      <diagonal/>
    </border>
    <border>
      <left style="thin">
        <color indexed="62"/>
      </left>
      <right style="medium">
        <color indexed="64"/>
      </right>
      <top style="hair">
        <color indexed="62"/>
      </top>
      <bottom style="hair">
        <color indexed="62"/>
      </bottom>
      <diagonal/>
    </border>
    <border>
      <left style="medium">
        <color indexed="64"/>
      </left>
      <right style="thin">
        <color indexed="62"/>
      </right>
      <top style="hair">
        <color indexed="62"/>
      </top>
      <bottom style="hair">
        <color indexed="62"/>
      </bottom>
      <diagonal/>
    </border>
    <border>
      <left style="thin">
        <color indexed="62"/>
      </left>
      <right style="medium">
        <color indexed="64"/>
      </right>
      <top style="hair">
        <color indexed="62"/>
      </top>
      <bottom/>
      <diagonal/>
    </border>
    <border>
      <left style="medium">
        <color indexed="64"/>
      </left>
      <right style="thin">
        <color indexed="62"/>
      </right>
      <top style="hair">
        <color indexed="62"/>
      </top>
      <bottom style="medium">
        <color indexed="64"/>
      </bottom>
      <diagonal/>
    </border>
    <border>
      <left style="thin">
        <color indexed="62"/>
      </left>
      <right style="thin">
        <color indexed="62"/>
      </right>
      <top style="hair">
        <color indexed="62"/>
      </top>
      <bottom style="medium">
        <color indexed="64"/>
      </bottom>
      <diagonal/>
    </border>
    <border>
      <left style="thin">
        <color indexed="62"/>
      </left>
      <right style="medium">
        <color indexed="64"/>
      </right>
      <top style="hair">
        <color indexed="62"/>
      </top>
      <bottom style="medium">
        <color indexed="64"/>
      </bottom>
      <diagonal/>
    </border>
    <border>
      <left/>
      <right/>
      <top style="hair">
        <color indexed="62"/>
      </top>
      <bottom style="hair">
        <color indexed="62"/>
      </bottom>
      <diagonal/>
    </border>
    <border>
      <left style="medium">
        <color indexed="64"/>
      </left>
      <right/>
      <top/>
      <bottom style="hair">
        <color indexed="62"/>
      </bottom>
      <diagonal/>
    </border>
    <border>
      <left style="medium">
        <color indexed="64"/>
      </left>
      <right/>
      <top style="medium">
        <color indexed="64"/>
      </top>
      <bottom style="thin">
        <color indexed="62"/>
      </bottom>
      <diagonal/>
    </border>
    <border>
      <left/>
      <right/>
      <top style="medium">
        <color indexed="64"/>
      </top>
      <bottom style="thin">
        <color indexed="62"/>
      </bottom>
      <diagonal/>
    </border>
    <border>
      <left/>
      <right style="medium">
        <color indexed="64"/>
      </right>
      <top style="medium">
        <color indexed="64"/>
      </top>
      <bottom style="thin">
        <color indexed="62"/>
      </bottom>
      <diagonal/>
    </border>
    <border>
      <left style="medium">
        <color indexed="64"/>
      </left>
      <right style="thin">
        <color indexed="62"/>
      </right>
      <top style="thin">
        <color indexed="62"/>
      </top>
      <bottom style="hair">
        <color indexed="62"/>
      </bottom>
      <diagonal/>
    </border>
    <border>
      <left style="thin">
        <color indexed="62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2"/>
      </top>
      <bottom style="hair">
        <color indexed="62"/>
      </bottom>
      <diagonal/>
    </border>
    <border>
      <left style="medium">
        <color indexed="64"/>
      </left>
      <right style="thin">
        <color indexed="62"/>
      </right>
      <top style="hair">
        <color indexed="62"/>
      </top>
      <bottom/>
      <diagonal/>
    </border>
    <border>
      <left style="thin">
        <color indexed="62"/>
      </left>
      <right style="thin">
        <color indexed="62"/>
      </right>
      <top style="hair">
        <color indexed="62"/>
      </top>
      <bottom/>
      <diagonal/>
    </border>
  </borders>
  <cellStyleXfs count="1">
    <xf numFmtId="0" fontId="0" fillId="0" borderId="0"/>
  </cellStyleXfs>
  <cellXfs count="204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Continuous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Continuous" wrapText="1"/>
    </xf>
    <xf numFmtId="0" fontId="0" fillId="0" borderId="0" xfId="0" applyAlignment="1">
      <alignment horizontal="centerContinuous"/>
    </xf>
    <xf numFmtId="0" fontId="0" fillId="3" borderId="0" xfId="0" applyFill="1"/>
    <xf numFmtId="0" fontId="6" fillId="3" borderId="0" xfId="0" applyFont="1" applyFill="1"/>
    <xf numFmtId="20" fontId="6" fillId="3" borderId="0" xfId="0" applyNumberFormat="1" applyFont="1" applyFill="1" applyAlignment="1">
      <alignment horizontal="center"/>
    </xf>
    <xf numFmtId="46" fontId="6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Continuous"/>
    </xf>
    <xf numFmtId="0" fontId="8" fillId="3" borderId="0" xfId="0" applyFont="1" applyFill="1" applyAlignment="1">
      <alignment horizontal="centerContinuous" wrapText="1"/>
    </xf>
    <xf numFmtId="0" fontId="9" fillId="3" borderId="0" xfId="0" applyFont="1" applyFill="1" applyAlignment="1">
      <alignment horizontal="centerContinuous"/>
    </xf>
    <xf numFmtId="0" fontId="9" fillId="3" borderId="0" xfId="0" applyFont="1" applyFill="1"/>
    <xf numFmtId="0" fontId="4" fillId="3" borderId="26" xfId="0" applyFont="1" applyFill="1" applyBorder="1" applyAlignment="1">
      <alignment horizontal="left"/>
    </xf>
    <xf numFmtId="0" fontId="0" fillId="3" borderId="23" xfId="0" applyFill="1" applyBorder="1"/>
    <xf numFmtId="0" fontId="0" fillId="3" borderId="25" xfId="0" applyFill="1" applyBorder="1"/>
    <xf numFmtId="0" fontId="0" fillId="4" borderId="0" xfId="0" applyFill="1"/>
    <xf numFmtId="0" fontId="5" fillId="0" borderId="0" xfId="0" applyFont="1" applyAlignment="1">
      <alignment horizontal="left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3" borderId="21" xfId="0" applyFill="1" applyBorder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0" fontId="0" fillId="3" borderId="0" xfId="0" applyFill="1" applyAlignment="1">
      <alignment horizontal="left"/>
    </xf>
    <xf numFmtId="0" fontId="4" fillId="3" borderId="27" xfId="0" applyFont="1" applyFill="1" applyBorder="1" applyAlignment="1">
      <alignment horizontal="left"/>
    </xf>
    <xf numFmtId="2" fontId="4" fillId="3" borderId="0" xfId="0" applyNumberFormat="1" applyFont="1" applyFill="1"/>
    <xf numFmtId="0" fontId="7" fillId="2" borderId="14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0" fillId="3" borderId="18" xfId="0" applyFill="1" applyBorder="1"/>
    <xf numFmtId="0" fontId="4" fillId="3" borderId="7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 wrapText="1"/>
    </xf>
    <xf numFmtId="0" fontId="4" fillId="3" borderId="22" xfId="0" applyFont="1" applyFill="1" applyBorder="1" applyAlignment="1">
      <alignment horizontal="left"/>
    </xf>
    <xf numFmtId="0" fontId="4" fillId="3" borderId="21" xfId="0" applyFont="1" applyFill="1" applyBorder="1" applyAlignment="1">
      <alignment horizontal="left"/>
    </xf>
    <xf numFmtId="0" fontId="10" fillId="3" borderId="0" xfId="0" applyFont="1" applyFill="1"/>
    <xf numFmtId="0" fontId="4" fillId="3" borderId="7" xfId="0" applyFont="1" applyFill="1" applyBorder="1" applyAlignment="1">
      <alignment horizontal="center"/>
    </xf>
    <xf numFmtId="0" fontId="5" fillId="3" borderId="21" xfId="0" applyFont="1" applyFill="1" applyBorder="1" applyAlignment="1">
      <alignment vertical="center"/>
    </xf>
    <xf numFmtId="2" fontId="4" fillId="3" borderId="28" xfId="0" applyNumberFormat="1" applyFont="1" applyFill="1" applyBorder="1" applyAlignment="1">
      <alignment vertical="center"/>
    </xf>
    <xf numFmtId="2" fontId="4" fillId="3" borderId="21" xfId="0" applyNumberFormat="1" applyFont="1" applyFill="1" applyBorder="1" applyAlignment="1">
      <alignment vertical="center"/>
    </xf>
    <xf numFmtId="2" fontId="4" fillId="3" borderId="29" xfId="0" applyNumberFormat="1" applyFont="1" applyFill="1" applyBorder="1" applyAlignment="1">
      <alignment vertical="center"/>
    </xf>
    <xf numFmtId="2" fontId="4" fillId="3" borderId="30" xfId="0" applyNumberFormat="1" applyFont="1" applyFill="1" applyBorder="1" applyAlignment="1">
      <alignment vertical="center"/>
    </xf>
    <xf numFmtId="2" fontId="4" fillId="3" borderId="0" xfId="0" applyNumberFormat="1" applyFont="1" applyFill="1" applyAlignment="1">
      <alignment vertical="center"/>
    </xf>
    <xf numFmtId="0" fontId="5" fillId="3" borderId="30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horizontal="center"/>
    </xf>
    <xf numFmtId="0" fontId="1" fillId="3" borderId="0" xfId="0" applyFont="1" applyFill="1"/>
    <xf numFmtId="0" fontId="4" fillId="3" borderId="7" xfId="0" applyFont="1" applyFill="1" applyBorder="1" applyAlignment="1">
      <alignment horizontal="center" wrapText="1"/>
    </xf>
    <xf numFmtId="0" fontId="4" fillId="3" borderId="19" xfId="0" applyFont="1" applyFill="1" applyBorder="1" applyAlignment="1">
      <alignment horizontal="left"/>
    </xf>
    <xf numFmtId="0" fontId="7" fillId="2" borderId="17" xfId="0" applyFont="1" applyFill="1" applyBorder="1" applyAlignment="1">
      <alignment horizontal="center"/>
    </xf>
    <xf numFmtId="21" fontId="7" fillId="2" borderId="17" xfId="0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 wrapText="1"/>
    </xf>
    <xf numFmtId="0" fontId="10" fillId="3" borderId="0" xfId="0" applyFont="1" applyFill="1" applyAlignment="1">
      <alignment horizontal="right" wrapText="1"/>
    </xf>
    <xf numFmtId="164" fontId="4" fillId="3" borderId="0" xfId="0" applyNumberFormat="1" applyFont="1" applyFill="1"/>
    <xf numFmtId="0" fontId="4" fillId="3" borderId="0" xfId="0" applyFont="1" applyFill="1" applyAlignment="1">
      <alignment horizontal="left" wrapText="1"/>
    </xf>
    <xf numFmtId="0" fontId="4" fillId="3" borderId="0" xfId="0" applyFont="1" applyFill="1" applyAlignment="1">
      <alignment horizontal="right"/>
    </xf>
    <xf numFmtId="0" fontId="4" fillId="3" borderId="0" xfId="0" applyFont="1" applyFill="1" applyAlignment="1">
      <alignment horizontal="right" wrapText="1"/>
    </xf>
    <xf numFmtId="2" fontId="7" fillId="3" borderId="0" xfId="0" applyNumberFormat="1" applyFont="1" applyFill="1" applyAlignment="1">
      <alignment horizontal="center"/>
    </xf>
    <xf numFmtId="0" fontId="2" fillId="2" borderId="2" xfId="0" applyFont="1" applyFill="1" applyBorder="1" applyAlignment="1">
      <alignment horizontal="centerContinuous"/>
    </xf>
    <xf numFmtId="0" fontId="4" fillId="3" borderId="21" xfId="0" applyFont="1" applyFill="1" applyBorder="1" applyAlignment="1">
      <alignment horizontal="center"/>
    </xf>
    <xf numFmtId="21" fontId="4" fillId="3" borderId="21" xfId="0" applyNumberFormat="1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21" fontId="7" fillId="2" borderId="14" xfId="0" applyNumberFormat="1" applyFont="1" applyFill="1" applyBorder="1" applyAlignment="1">
      <alignment horizontal="center"/>
    </xf>
    <xf numFmtId="21" fontId="4" fillId="3" borderId="23" xfId="0" applyNumberFormat="1" applyFont="1" applyFill="1" applyBorder="1" applyAlignment="1" applyProtection="1">
      <alignment horizontal="center"/>
      <protection locked="0"/>
    </xf>
    <xf numFmtId="0" fontId="10" fillId="3" borderId="7" xfId="0" applyFont="1" applyFill="1" applyBorder="1" applyAlignment="1">
      <alignment horizontal="center" wrapText="1"/>
    </xf>
    <xf numFmtId="0" fontId="0" fillId="3" borderId="24" xfId="0" applyFill="1" applyBorder="1"/>
    <xf numFmtId="0" fontId="4" fillId="3" borderId="7" xfId="0" applyFont="1" applyFill="1" applyBorder="1"/>
    <xf numFmtId="166" fontId="10" fillId="3" borderId="21" xfId="0" applyNumberFormat="1" applyFont="1" applyFill="1" applyBorder="1" applyAlignment="1">
      <alignment horizontal="left" vertical="center"/>
    </xf>
    <xf numFmtId="0" fontId="4" fillId="3" borderId="32" xfId="0" applyFont="1" applyFill="1" applyBorder="1" applyAlignment="1">
      <alignment horizontal="center" wrapText="1"/>
    </xf>
    <xf numFmtId="0" fontId="4" fillId="3" borderId="33" xfId="0" applyFont="1" applyFill="1" applyBorder="1" applyAlignment="1">
      <alignment horizontal="center" wrapText="1"/>
    </xf>
    <xf numFmtId="0" fontId="4" fillId="3" borderId="31" xfId="0" applyFont="1" applyFill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164" fontId="4" fillId="3" borderId="31" xfId="0" applyNumberFormat="1" applyFont="1" applyFill="1" applyBorder="1"/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left"/>
    </xf>
    <xf numFmtId="0" fontId="4" fillId="3" borderId="35" xfId="0" applyFont="1" applyFill="1" applyBorder="1" applyAlignment="1">
      <alignment horizontal="left"/>
    </xf>
    <xf numFmtId="0" fontId="4" fillId="3" borderId="20" xfId="0" applyFont="1" applyFill="1" applyBorder="1" applyAlignment="1">
      <alignment horizontal="left"/>
    </xf>
    <xf numFmtId="0" fontId="4" fillId="3" borderId="20" xfId="0" applyFont="1" applyFill="1" applyBorder="1" applyAlignment="1">
      <alignment horizontal="center"/>
    </xf>
    <xf numFmtId="0" fontId="4" fillId="3" borderId="34" xfId="0" applyFont="1" applyFill="1" applyBorder="1" applyAlignment="1">
      <alignment horizontal="left"/>
    </xf>
    <xf numFmtId="21" fontId="4" fillId="3" borderId="21" xfId="0" applyNumberFormat="1" applyFont="1" applyFill="1" applyBorder="1" applyAlignment="1" applyProtection="1">
      <alignment horizontal="center"/>
      <protection locked="0"/>
    </xf>
    <xf numFmtId="2" fontId="4" fillId="3" borderId="7" xfId="0" applyNumberFormat="1" applyFont="1" applyFill="1" applyBorder="1" applyAlignment="1">
      <alignment horizontal="center"/>
    </xf>
    <xf numFmtId="2" fontId="4" fillId="3" borderId="7" xfId="0" applyNumberFormat="1" applyFont="1" applyFill="1" applyBorder="1" applyAlignment="1">
      <alignment horizontal="center" wrapText="1"/>
    </xf>
    <xf numFmtId="2" fontId="10" fillId="3" borderId="7" xfId="0" applyNumberFormat="1" applyFont="1" applyFill="1" applyBorder="1" applyAlignment="1">
      <alignment horizontal="center" wrapText="1"/>
    </xf>
    <xf numFmtId="2" fontId="0" fillId="3" borderId="7" xfId="0" applyNumberForma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4" fillId="3" borderId="0" xfId="0" applyFont="1" applyFill="1" applyAlignment="1">
      <alignment vertical="center"/>
    </xf>
    <xf numFmtId="0" fontId="4" fillId="3" borderId="21" xfId="0" applyFont="1" applyFill="1" applyBorder="1" applyAlignment="1">
      <alignment vertical="center"/>
    </xf>
    <xf numFmtId="0" fontId="4" fillId="3" borderId="28" xfId="0" applyFont="1" applyFill="1" applyBorder="1" applyAlignment="1">
      <alignment vertical="center"/>
    </xf>
    <xf numFmtId="0" fontId="4" fillId="0" borderId="0" xfId="0" applyFont="1"/>
    <xf numFmtId="164" fontId="4" fillId="3" borderId="6" xfId="0" applyNumberFormat="1" applyFont="1" applyFill="1" applyBorder="1" applyAlignment="1">
      <alignment horizontal="right"/>
    </xf>
    <xf numFmtId="0" fontId="2" fillId="2" borderId="36" xfId="0" applyFont="1" applyFill="1" applyBorder="1" applyAlignment="1">
      <alignment horizontal="centerContinuous"/>
    </xf>
    <xf numFmtId="0" fontId="2" fillId="2" borderId="37" xfId="0" applyFont="1" applyFill="1" applyBorder="1" applyAlignment="1">
      <alignment horizontal="center"/>
    </xf>
    <xf numFmtId="164" fontId="4" fillId="3" borderId="4" xfId="0" applyNumberFormat="1" applyFont="1" applyFill="1" applyBorder="1"/>
    <xf numFmtId="164" fontId="4" fillId="3" borderId="31" xfId="0" applyNumberFormat="1" applyFont="1" applyFill="1" applyBorder="1" applyAlignment="1">
      <alignment horizontal="right"/>
    </xf>
    <xf numFmtId="164" fontId="4" fillId="3" borderId="7" xfId="0" applyNumberFormat="1" applyFont="1" applyFill="1" applyBorder="1" applyAlignment="1">
      <alignment horizontal="right"/>
    </xf>
    <xf numFmtId="0" fontId="12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left"/>
    </xf>
    <xf numFmtId="2" fontId="10" fillId="3" borderId="0" xfId="0" applyNumberFormat="1" applyFont="1" applyFill="1" applyAlignment="1">
      <alignment horizontal="center"/>
    </xf>
    <xf numFmtId="2" fontId="4" fillId="3" borderId="0" xfId="0" applyNumberFormat="1" applyFont="1" applyFill="1" applyAlignment="1">
      <alignment horizontal="right"/>
    </xf>
    <xf numFmtId="0" fontId="0" fillId="3" borderId="38" xfId="0" applyFill="1" applyBorder="1"/>
    <xf numFmtId="0" fontId="0" fillId="3" borderId="39" xfId="0" applyFill="1" applyBorder="1"/>
    <xf numFmtId="0" fontId="0" fillId="3" borderId="37" xfId="0" applyFill="1" applyBorder="1"/>
    <xf numFmtId="0" fontId="0" fillId="3" borderId="40" xfId="0" applyFill="1" applyBorder="1"/>
    <xf numFmtId="0" fontId="4" fillId="3" borderId="23" xfId="0" applyFont="1" applyFill="1" applyBorder="1" applyAlignment="1">
      <alignment horizontal="left"/>
    </xf>
    <xf numFmtId="0" fontId="4" fillId="3" borderId="19" xfId="0" applyFont="1" applyFill="1" applyBorder="1" applyAlignment="1" applyProtection="1">
      <alignment horizontal="center"/>
      <protection locked="0"/>
    </xf>
    <xf numFmtId="21" fontId="4" fillId="3" borderId="19" xfId="0" applyNumberFormat="1" applyFont="1" applyFill="1" applyBorder="1" applyAlignment="1">
      <alignment horizontal="center"/>
    </xf>
    <xf numFmtId="21" fontId="4" fillId="3" borderId="19" xfId="0" applyNumberFormat="1" applyFont="1" applyFill="1" applyBorder="1" applyAlignment="1" applyProtection="1">
      <alignment horizontal="center"/>
      <protection locked="0"/>
    </xf>
    <xf numFmtId="0" fontId="4" fillId="3" borderId="23" xfId="0" applyFont="1" applyFill="1" applyBorder="1" applyAlignment="1" applyProtection="1">
      <alignment horizontal="center"/>
      <protection locked="0"/>
    </xf>
    <xf numFmtId="0" fontId="1" fillId="0" borderId="0" xfId="0" applyFont="1"/>
    <xf numFmtId="2" fontId="10" fillId="3" borderId="7" xfId="0" applyNumberFormat="1" applyFont="1" applyFill="1" applyBorder="1" applyAlignment="1">
      <alignment horizontal="center"/>
    </xf>
    <xf numFmtId="21" fontId="4" fillId="3" borderId="0" xfId="0" applyNumberFormat="1" applyFont="1" applyFill="1" applyAlignment="1">
      <alignment horizontal="center"/>
    </xf>
    <xf numFmtId="0" fontId="14" fillId="3" borderId="0" xfId="0" applyFont="1" applyFill="1"/>
    <xf numFmtId="0" fontId="15" fillId="3" borderId="0" xfId="0" applyFont="1" applyFill="1"/>
    <xf numFmtId="0" fontId="14" fillId="3" borderId="0" xfId="0" applyFont="1" applyFill="1" applyAlignment="1">
      <alignment horizontal="center"/>
    </xf>
    <xf numFmtId="20" fontId="15" fillId="3" borderId="0" xfId="0" applyNumberFormat="1" applyFont="1" applyFill="1" applyAlignment="1">
      <alignment horizontal="center"/>
    </xf>
    <xf numFmtId="46" fontId="15" fillId="3" borderId="0" xfId="0" applyNumberFormat="1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4" fillId="3" borderId="19" xfId="0" applyFont="1" applyFill="1" applyBorder="1" applyAlignment="1">
      <alignment horizontal="center"/>
    </xf>
    <xf numFmtId="0" fontId="13" fillId="3" borderId="0" xfId="0" applyFont="1" applyFill="1"/>
    <xf numFmtId="0" fontId="1" fillId="0" borderId="0" xfId="0" applyFont="1" applyAlignment="1">
      <alignment horizontal="left"/>
    </xf>
    <xf numFmtId="20" fontId="4" fillId="3" borderId="0" xfId="0" applyNumberFormat="1" applyFont="1" applyFill="1" applyAlignment="1">
      <alignment horizontal="center"/>
    </xf>
    <xf numFmtId="46" fontId="4" fillId="4" borderId="8" xfId="0" applyNumberFormat="1" applyFont="1" applyFill="1" applyBorder="1" applyAlignment="1" applyProtection="1">
      <alignment horizontal="center"/>
      <protection locked="0"/>
    </xf>
    <xf numFmtId="46" fontId="4" fillId="4" borderId="9" xfId="0" applyNumberFormat="1" applyFont="1" applyFill="1" applyBorder="1" applyAlignment="1" applyProtection="1">
      <alignment horizontal="center"/>
      <protection locked="0"/>
    </xf>
    <xf numFmtId="21" fontId="1" fillId="3" borderId="0" xfId="0" applyNumberFormat="1" applyFont="1" applyFill="1"/>
    <xf numFmtId="0" fontId="4" fillId="3" borderId="20" xfId="0" applyFont="1" applyFill="1" applyBorder="1" applyAlignment="1" applyProtection="1">
      <alignment horizontal="center"/>
      <protection locked="0"/>
    </xf>
    <xf numFmtId="21" fontId="4" fillId="3" borderId="20" xfId="0" applyNumberFormat="1" applyFont="1" applyFill="1" applyBorder="1" applyAlignment="1">
      <alignment horizontal="center"/>
    </xf>
    <xf numFmtId="0" fontId="4" fillId="3" borderId="21" xfId="0" applyFont="1" applyFill="1" applyBorder="1" applyAlignment="1" applyProtection="1">
      <alignment horizontal="center"/>
      <protection locked="0"/>
    </xf>
    <xf numFmtId="21" fontId="4" fillId="3" borderId="23" xfId="0" applyNumberFormat="1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21" fontId="4" fillId="3" borderId="23" xfId="0" applyNumberFormat="1" applyFont="1" applyFill="1" applyBorder="1" applyAlignment="1" applyProtection="1">
      <alignment horizontal="right"/>
      <protection locked="0"/>
    </xf>
    <xf numFmtId="21" fontId="4" fillId="3" borderId="23" xfId="0" applyNumberFormat="1" applyFont="1" applyFill="1" applyBorder="1"/>
    <xf numFmtId="0" fontId="4" fillId="4" borderId="23" xfId="0" applyFont="1" applyFill="1" applyBorder="1" applyAlignment="1" applyProtection="1">
      <alignment horizontal="center"/>
      <protection locked="0"/>
    </xf>
    <xf numFmtId="21" fontId="4" fillId="4" borderId="23" xfId="0" applyNumberFormat="1" applyFont="1" applyFill="1" applyBorder="1" applyAlignment="1" applyProtection="1">
      <alignment horizontal="right"/>
      <protection locked="0"/>
    </xf>
    <xf numFmtId="0" fontId="1" fillId="3" borderId="0" xfId="0" applyFont="1" applyFill="1" applyAlignment="1">
      <alignment vertical="center"/>
    </xf>
    <xf numFmtId="0" fontId="1" fillId="3" borderId="21" xfId="0" applyFont="1" applyFill="1" applyBorder="1" applyAlignment="1">
      <alignment vertical="center"/>
    </xf>
    <xf numFmtId="0" fontId="1" fillId="3" borderId="28" xfId="0" applyFont="1" applyFill="1" applyBorder="1" applyAlignment="1">
      <alignment vertical="center"/>
    </xf>
    <xf numFmtId="0" fontId="4" fillId="3" borderId="0" xfId="0" applyFont="1" applyFill="1" applyAlignment="1" applyProtection="1">
      <alignment horizontal="center"/>
      <protection locked="0"/>
    </xf>
    <xf numFmtId="21" fontId="4" fillId="3" borderId="0" xfId="0" applyNumberFormat="1" applyFont="1" applyFill="1" applyAlignment="1" applyProtection="1">
      <alignment horizontal="center"/>
      <protection locked="0"/>
    </xf>
    <xf numFmtId="2" fontId="1" fillId="3" borderId="0" xfId="0" applyNumberFormat="1" applyFont="1" applyFill="1" applyAlignment="1">
      <alignment vertical="center"/>
    </xf>
    <xf numFmtId="2" fontId="1" fillId="3" borderId="28" xfId="0" applyNumberFormat="1" applyFont="1" applyFill="1" applyBorder="1" applyAlignment="1">
      <alignment vertical="center"/>
    </xf>
    <xf numFmtId="2" fontId="1" fillId="3" borderId="21" xfId="0" applyNumberFormat="1" applyFont="1" applyFill="1" applyBorder="1" applyAlignment="1">
      <alignment vertical="center"/>
    </xf>
    <xf numFmtId="0" fontId="4" fillId="3" borderId="28" xfId="0" applyFont="1" applyFill="1" applyBorder="1" applyAlignment="1">
      <alignment horizontal="left"/>
    </xf>
    <xf numFmtId="0" fontId="4" fillId="3" borderId="28" xfId="0" applyFont="1" applyFill="1" applyBorder="1" applyAlignment="1" applyProtection="1">
      <alignment horizontal="center"/>
      <protection locked="0"/>
    </xf>
    <xf numFmtId="21" fontId="4" fillId="3" borderId="28" xfId="0" applyNumberFormat="1" applyFont="1" applyFill="1" applyBorder="1" applyAlignment="1">
      <alignment horizontal="center"/>
    </xf>
    <xf numFmtId="21" fontId="4" fillId="3" borderId="28" xfId="0" applyNumberFormat="1" applyFont="1" applyFill="1" applyBorder="1" applyAlignment="1" applyProtection="1">
      <alignment horizontal="center"/>
      <protection locked="0"/>
    </xf>
    <xf numFmtId="0" fontId="4" fillId="3" borderId="28" xfId="0" applyFont="1" applyFill="1" applyBorder="1" applyAlignment="1">
      <alignment horizontal="center"/>
    </xf>
    <xf numFmtId="0" fontId="0" fillId="3" borderId="0" xfId="0" applyFill="1" applyBorder="1"/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7" fillId="2" borderId="43" xfId="0" applyFont="1" applyFill="1" applyBorder="1" applyAlignment="1">
      <alignment horizontal="center"/>
    </xf>
    <xf numFmtId="0" fontId="7" fillId="2" borderId="44" xfId="0" applyFont="1" applyFill="1" applyBorder="1" applyAlignment="1">
      <alignment horizontal="center"/>
    </xf>
    <xf numFmtId="0" fontId="7" fillId="2" borderId="45" xfId="0" applyFont="1" applyFill="1" applyBorder="1" applyAlignment="1">
      <alignment horizontal="center"/>
    </xf>
    <xf numFmtId="2" fontId="4" fillId="3" borderId="46" xfId="0" applyNumberFormat="1" applyFont="1" applyFill="1" applyBorder="1" applyAlignment="1">
      <alignment horizontal="center"/>
    </xf>
    <xf numFmtId="0" fontId="4" fillId="3" borderId="47" xfId="0" applyFont="1" applyFill="1" applyBorder="1" applyAlignment="1">
      <alignment horizontal="left"/>
    </xf>
    <xf numFmtId="0" fontId="4" fillId="3" borderId="49" xfId="0" applyFont="1" applyFill="1" applyBorder="1" applyAlignment="1">
      <alignment horizontal="left"/>
    </xf>
    <xf numFmtId="0" fontId="4" fillId="3" borderId="51" xfId="0" applyFont="1" applyFill="1" applyBorder="1" applyAlignment="1">
      <alignment horizontal="left"/>
    </xf>
    <xf numFmtId="0" fontId="4" fillId="3" borderId="52" xfId="0" applyFont="1" applyFill="1" applyBorder="1" applyAlignment="1">
      <alignment horizontal="left"/>
    </xf>
    <xf numFmtId="0" fontId="4" fillId="3" borderId="52" xfId="0" applyFont="1" applyFill="1" applyBorder="1" applyAlignment="1" applyProtection="1">
      <alignment horizontal="center"/>
      <protection locked="0"/>
    </xf>
    <xf numFmtId="21" fontId="4" fillId="3" borderId="52" xfId="0" applyNumberFormat="1" applyFont="1" applyFill="1" applyBorder="1" applyAlignment="1">
      <alignment horizontal="center"/>
    </xf>
    <xf numFmtId="21" fontId="4" fillId="3" borderId="52" xfId="0" applyNumberFormat="1" applyFont="1" applyFill="1" applyBorder="1" applyAlignment="1" applyProtection="1">
      <alignment horizontal="center"/>
      <protection locked="0"/>
    </xf>
    <xf numFmtId="0" fontId="4" fillId="3" borderId="22" xfId="0" applyFont="1" applyFill="1" applyBorder="1" applyAlignment="1" applyProtection="1">
      <alignment horizontal="center"/>
      <protection locked="0"/>
    </xf>
    <xf numFmtId="21" fontId="4" fillId="3" borderId="22" xfId="0" applyNumberFormat="1" applyFont="1" applyFill="1" applyBorder="1" applyAlignment="1">
      <alignment horizontal="center"/>
    </xf>
    <xf numFmtId="0" fontId="4" fillId="3" borderId="22" xfId="0" applyFont="1" applyFill="1" applyBorder="1" applyAlignment="1">
      <alignment horizontal="center"/>
    </xf>
    <xf numFmtId="21" fontId="4" fillId="3" borderId="0" xfId="0" applyNumberFormat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0" fontId="4" fillId="3" borderId="54" xfId="0" applyFont="1" applyFill="1" applyBorder="1" applyAlignment="1">
      <alignment horizontal="center"/>
    </xf>
    <xf numFmtId="2" fontId="4" fillId="3" borderId="50" xfId="0" applyNumberFormat="1" applyFont="1" applyFill="1" applyBorder="1" applyAlignment="1">
      <alignment horizontal="center"/>
    </xf>
    <xf numFmtId="0" fontId="4" fillId="3" borderId="55" xfId="0" applyFont="1" applyFill="1" applyBorder="1" applyAlignment="1">
      <alignment horizontal="left"/>
    </xf>
    <xf numFmtId="0" fontId="4" fillId="3" borderId="52" xfId="0" applyFont="1" applyFill="1" applyBorder="1" applyAlignment="1">
      <alignment horizontal="center"/>
    </xf>
    <xf numFmtId="21" fontId="4" fillId="3" borderId="0" xfId="0" applyNumberFormat="1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 applyAlignment="1" applyProtection="1">
      <alignment horizontal="center"/>
      <protection locked="0"/>
    </xf>
    <xf numFmtId="0" fontId="10" fillId="3" borderId="56" xfId="0" applyFont="1" applyFill="1" applyBorder="1" applyAlignment="1">
      <alignment vertical="center"/>
    </xf>
    <xf numFmtId="0" fontId="4" fillId="3" borderId="57" xfId="0" applyFont="1" applyFill="1" applyBorder="1" applyAlignment="1">
      <alignment vertical="center"/>
    </xf>
    <xf numFmtId="0" fontId="1" fillId="3" borderId="58" xfId="0" applyFont="1" applyFill="1" applyBorder="1" applyAlignment="1">
      <alignment vertical="center"/>
    </xf>
    <xf numFmtId="0" fontId="10" fillId="3" borderId="59" xfId="0" applyFont="1" applyFill="1" applyBorder="1" applyAlignment="1">
      <alignment vertical="center"/>
    </xf>
    <xf numFmtId="0" fontId="10" fillId="3" borderId="46" xfId="0" applyFont="1" applyFill="1" applyBorder="1" applyAlignment="1">
      <alignment horizontal="left" vertical="center"/>
    </xf>
    <xf numFmtId="0" fontId="10" fillId="3" borderId="49" xfId="0" applyFont="1" applyFill="1" applyBorder="1" applyAlignment="1">
      <alignment vertical="center"/>
    </xf>
    <xf numFmtId="0" fontId="10" fillId="3" borderId="48" xfId="0" applyFont="1" applyFill="1" applyBorder="1" applyAlignment="1">
      <alignment horizontal="left" vertical="center"/>
    </xf>
    <xf numFmtId="0" fontId="10" fillId="3" borderId="51" xfId="0" applyFont="1" applyFill="1" applyBorder="1" applyAlignment="1">
      <alignment vertical="center"/>
    </xf>
    <xf numFmtId="166" fontId="10" fillId="3" borderId="52" xfId="0" applyNumberFormat="1" applyFont="1" applyFill="1" applyBorder="1" applyAlignment="1">
      <alignment horizontal="left" vertical="center"/>
    </xf>
    <xf numFmtId="0" fontId="10" fillId="3" borderId="53" xfId="0" applyFont="1" applyFill="1" applyBorder="1" applyAlignment="1">
      <alignment horizontal="left" vertical="center"/>
    </xf>
    <xf numFmtId="2" fontId="4" fillId="3" borderId="61" xfId="0" applyNumberFormat="1" applyFont="1" applyFill="1" applyBorder="1" applyAlignment="1">
      <alignment horizontal="center"/>
    </xf>
    <xf numFmtId="0" fontId="4" fillId="3" borderId="62" xfId="0" applyFont="1" applyFill="1" applyBorder="1" applyAlignment="1">
      <alignment horizontal="left"/>
    </xf>
    <xf numFmtId="21" fontId="4" fillId="3" borderId="39" xfId="0" applyNumberFormat="1" applyFont="1" applyFill="1" applyBorder="1" applyAlignment="1">
      <alignment horizontal="center"/>
    </xf>
    <xf numFmtId="0" fontId="4" fillId="5" borderId="21" xfId="0" applyFont="1" applyFill="1" applyBorder="1" applyAlignment="1">
      <alignment horizontal="left"/>
    </xf>
    <xf numFmtId="2" fontId="4" fillId="3" borderId="60" xfId="0" applyNumberFormat="1" applyFont="1" applyFill="1" applyBorder="1" applyAlignment="1">
      <alignment horizontal="center"/>
    </xf>
    <xf numFmtId="0" fontId="4" fillId="3" borderId="63" xfId="0" applyFont="1" applyFill="1" applyBorder="1" applyAlignment="1">
      <alignment horizontal="left"/>
    </xf>
    <xf numFmtId="0" fontId="4" fillId="3" borderId="64" xfId="0" applyFont="1" applyFill="1" applyBorder="1" applyAlignment="1">
      <alignment horizontal="left"/>
    </xf>
    <xf numFmtId="0" fontId="4" fillId="3" borderId="64" xfId="0" applyFont="1" applyFill="1" applyBorder="1" applyAlignment="1" applyProtection="1">
      <alignment horizontal="center"/>
      <protection locked="0"/>
    </xf>
    <xf numFmtId="21" fontId="4" fillId="3" borderId="64" xfId="0" applyNumberFormat="1" applyFont="1" applyFill="1" applyBorder="1" applyAlignment="1">
      <alignment horizontal="center"/>
    </xf>
    <xf numFmtId="21" fontId="4" fillId="3" borderId="64" xfId="0" applyNumberFormat="1" applyFont="1" applyFill="1" applyBorder="1" applyAlignment="1" applyProtection="1">
      <alignment horizontal="center"/>
      <protection locked="0"/>
    </xf>
    <xf numFmtId="0" fontId="4" fillId="3" borderId="64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165" fontId="4" fillId="3" borderId="0" xfId="0" applyNumberFormat="1" applyFont="1" applyFill="1" applyAlignment="1">
      <alignment horizontal="left"/>
    </xf>
    <xf numFmtId="0" fontId="10" fillId="3" borderId="0" xfId="0" applyFont="1" applyFill="1" applyAlignment="1">
      <alignment vertical="center" wrapText="1"/>
    </xf>
    <xf numFmtId="21" fontId="4" fillId="3" borderId="54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FFFF99"/>
      <color rgb="FFFFF6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101600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355" name="AutoShape 1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>
          <a:spLocks noChangeArrowheads="1"/>
        </xdr:cNvSpPr>
      </xdr:nvSpPr>
      <xdr:spPr bwMode="auto">
        <a:xfrm>
          <a:off x="3111500" y="0"/>
          <a:ext cx="774700" cy="0"/>
        </a:xfrm>
        <a:prstGeom prst="leftArrow">
          <a:avLst>
            <a:gd name="adj1" fmla="val 50000"/>
            <a:gd name="adj2" fmla="val -2147483648"/>
          </a:avLst>
        </a:prstGeom>
        <a:solidFill>
          <a:srgbClr val="FFFF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356" name="AutoShape 2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>
          <a:spLocks noChangeArrowheads="1"/>
        </xdr:cNvSpPr>
      </xdr:nvSpPr>
      <xdr:spPr bwMode="auto">
        <a:xfrm>
          <a:off x="388620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val="FFFF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357" name="AutoShape 3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>
          <a:spLocks noChangeArrowheads="1"/>
        </xdr:cNvSpPr>
      </xdr:nvSpPr>
      <xdr:spPr bwMode="auto">
        <a:xfrm>
          <a:off x="3886200" y="0"/>
          <a:ext cx="0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FFFF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358" name="AutoShape 4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>
          <a:spLocks noChangeArrowheads="1"/>
        </xdr:cNvSpPr>
      </xdr:nvSpPr>
      <xdr:spPr bwMode="auto">
        <a:xfrm>
          <a:off x="3886200" y="0"/>
          <a:ext cx="0" cy="0"/>
        </a:xfrm>
        <a:prstGeom prst="leftArrow">
          <a:avLst>
            <a:gd name="adj1" fmla="val 50000"/>
            <a:gd name="adj2" fmla="val -2147483648"/>
          </a:avLst>
        </a:prstGeom>
        <a:solidFill>
          <a:srgbClr val="FFFF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2</xdr:col>
      <xdr:colOff>101600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359" name="AutoShape 5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>
          <a:spLocks noChangeArrowheads="1"/>
        </xdr:cNvSpPr>
      </xdr:nvSpPr>
      <xdr:spPr bwMode="auto">
        <a:xfrm>
          <a:off x="3111500" y="0"/>
          <a:ext cx="774700" cy="0"/>
        </a:xfrm>
        <a:prstGeom prst="leftArrow">
          <a:avLst>
            <a:gd name="adj1" fmla="val 50000"/>
            <a:gd name="adj2" fmla="val -2147483648"/>
          </a:avLst>
        </a:prstGeom>
        <a:solidFill>
          <a:srgbClr val="FFFF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en-US"/>
        </a:p>
      </xdr:txBody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1360" name="AutoShape 6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>
          <a:spLocks noChangeArrowheads="1"/>
        </xdr:cNvSpPr>
      </xdr:nvSpPr>
      <xdr:spPr bwMode="auto">
        <a:xfrm>
          <a:off x="3886200" y="0"/>
          <a:ext cx="0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FFFF00">
            <a:alpha val="50195"/>
          </a:srgbClr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107315</xdr:rowOff>
    </xdr:from>
    <xdr:to>
      <xdr:col>3</xdr:col>
      <xdr:colOff>494030</xdr:colOff>
      <xdr:row>8</xdr:row>
      <xdr:rowOff>117475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4FA25DE-873A-8D4B-811E-A20716870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47675" y="488315"/>
          <a:ext cx="3656330" cy="1076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901700</xdr:colOff>
      <xdr:row>1</xdr:row>
      <xdr:rowOff>63500</xdr:rowOff>
    </xdr:from>
    <xdr:to>
      <xdr:col>4</xdr:col>
      <xdr:colOff>473075</xdr:colOff>
      <xdr:row>8</xdr:row>
      <xdr:rowOff>0</xdr:rowOff>
    </xdr:to>
    <xdr:pic>
      <xdr:nvPicPr>
        <xdr:cNvPr id="6657" name="Picture 1">
          <a:extLst>
            <a:ext uri="{FF2B5EF4-FFF2-40B4-BE49-F238E27FC236}">
              <a16:creationId xmlns:a16="http://schemas.microsoft.com/office/drawing/2014/main" id="{00000000-0008-0000-0300-0000011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130300" y="279400"/>
          <a:ext cx="4064000" cy="1079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495300</xdr:colOff>
      <xdr:row>14</xdr:row>
      <xdr:rowOff>35560</xdr:rowOff>
    </xdr:to>
    <xdr:sp macro="" textlink="">
      <xdr:nvSpPr>
        <xdr:cNvPr id="6658" name="Rectangle 11">
          <a:extLst>
            <a:ext uri="{FF2B5EF4-FFF2-40B4-BE49-F238E27FC236}">
              <a16:creationId xmlns:a16="http://schemas.microsoft.com/office/drawing/2014/main" id="{00000000-0008-0000-0300-0000021A0000}"/>
            </a:ext>
          </a:extLst>
        </xdr:cNvPr>
        <xdr:cNvSpPr>
          <a:spLocks noChangeArrowheads="1"/>
        </xdr:cNvSpPr>
      </xdr:nvSpPr>
      <xdr:spPr bwMode="auto">
        <a:xfrm>
          <a:off x="4102100" y="2171700"/>
          <a:ext cx="0" cy="21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en-US"/>
        </a:p>
      </xdr:txBody>
    </xdr:sp>
    <xdr:clientData/>
  </xdr:twoCellAnchor>
  <xdr:twoCellAnchor editAs="oneCell">
    <xdr:from>
      <xdr:col>8</xdr:col>
      <xdr:colOff>1308100</xdr:colOff>
      <xdr:row>13</xdr:row>
      <xdr:rowOff>0</xdr:rowOff>
    </xdr:from>
    <xdr:to>
      <xdr:col>8</xdr:col>
      <xdr:colOff>1308100</xdr:colOff>
      <xdr:row>14</xdr:row>
      <xdr:rowOff>35560</xdr:rowOff>
    </xdr:to>
    <xdr:sp macro="" textlink="">
      <xdr:nvSpPr>
        <xdr:cNvPr id="6659" name="Rectangle 12">
          <a:extLst>
            <a:ext uri="{FF2B5EF4-FFF2-40B4-BE49-F238E27FC236}">
              <a16:creationId xmlns:a16="http://schemas.microsoft.com/office/drawing/2014/main" id="{00000000-0008-0000-0300-0000031A0000}"/>
            </a:ext>
          </a:extLst>
        </xdr:cNvPr>
        <xdr:cNvSpPr>
          <a:spLocks noChangeArrowheads="1"/>
        </xdr:cNvSpPr>
      </xdr:nvSpPr>
      <xdr:spPr bwMode="auto">
        <a:xfrm>
          <a:off x="8572500" y="2171700"/>
          <a:ext cx="0" cy="21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en-US"/>
        </a:p>
      </xdr:txBody>
    </xdr:sp>
    <xdr:clientData/>
  </xdr:twoCellAnchor>
  <xdr:twoCellAnchor editAs="oneCell">
    <xdr:from>
      <xdr:col>4</xdr:col>
      <xdr:colOff>12700</xdr:colOff>
      <xdr:row>13</xdr:row>
      <xdr:rowOff>0</xdr:rowOff>
    </xdr:from>
    <xdr:to>
      <xdr:col>4</xdr:col>
      <xdr:colOff>16510</xdr:colOff>
      <xdr:row>14</xdr:row>
      <xdr:rowOff>35560</xdr:rowOff>
    </xdr:to>
    <xdr:sp macro="" textlink="">
      <xdr:nvSpPr>
        <xdr:cNvPr id="6660" name="Rectangle 13">
          <a:extLst>
            <a:ext uri="{FF2B5EF4-FFF2-40B4-BE49-F238E27FC236}">
              <a16:creationId xmlns:a16="http://schemas.microsoft.com/office/drawing/2014/main" id="{00000000-0008-0000-0300-0000041A0000}"/>
            </a:ext>
          </a:extLst>
        </xdr:cNvPr>
        <xdr:cNvSpPr>
          <a:spLocks noChangeArrowheads="1"/>
        </xdr:cNvSpPr>
      </xdr:nvSpPr>
      <xdr:spPr bwMode="auto">
        <a:xfrm>
          <a:off x="4254500" y="2171700"/>
          <a:ext cx="0" cy="21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en-US"/>
        </a:p>
      </xdr:txBody>
    </xdr:sp>
    <xdr:clientData/>
  </xdr:twoCellAnchor>
  <xdr:twoCellAnchor editAs="oneCell">
    <xdr:from>
      <xdr:col>3</xdr:col>
      <xdr:colOff>495300</xdr:colOff>
      <xdr:row>13</xdr:row>
      <xdr:rowOff>0</xdr:rowOff>
    </xdr:from>
    <xdr:to>
      <xdr:col>3</xdr:col>
      <xdr:colOff>495300</xdr:colOff>
      <xdr:row>14</xdr:row>
      <xdr:rowOff>35560</xdr:rowOff>
    </xdr:to>
    <xdr:sp macro="" textlink="">
      <xdr:nvSpPr>
        <xdr:cNvPr id="6661" name="Rectangle 14">
          <a:extLst>
            <a:ext uri="{FF2B5EF4-FFF2-40B4-BE49-F238E27FC236}">
              <a16:creationId xmlns:a16="http://schemas.microsoft.com/office/drawing/2014/main" id="{00000000-0008-0000-0300-0000051A0000}"/>
            </a:ext>
          </a:extLst>
        </xdr:cNvPr>
        <xdr:cNvSpPr>
          <a:spLocks noChangeArrowheads="1"/>
        </xdr:cNvSpPr>
      </xdr:nvSpPr>
      <xdr:spPr bwMode="auto">
        <a:xfrm>
          <a:off x="4102100" y="2171700"/>
          <a:ext cx="0" cy="21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en-US"/>
        </a:p>
      </xdr:txBody>
    </xdr:sp>
    <xdr:clientData/>
  </xdr:twoCellAnchor>
  <xdr:twoCellAnchor editAs="oneCell">
    <xdr:from>
      <xdr:col>6</xdr:col>
      <xdr:colOff>584200</xdr:colOff>
      <xdr:row>13</xdr:row>
      <xdr:rowOff>0</xdr:rowOff>
    </xdr:from>
    <xdr:to>
      <xdr:col>6</xdr:col>
      <xdr:colOff>588010</xdr:colOff>
      <xdr:row>14</xdr:row>
      <xdr:rowOff>35560</xdr:rowOff>
    </xdr:to>
    <xdr:sp macro="" textlink="">
      <xdr:nvSpPr>
        <xdr:cNvPr id="6662" name="Rectangle 16">
          <a:extLst>
            <a:ext uri="{FF2B5EF4-FFF2-40B4-BE49-F238E27FC236}">
              <a16:creationId xmlns:a16="http://schemas.microsoft.com/office/drawing/2014/main" id="{00000000-0008-0000-0300-0000061A0000}"/>
            </a:ext>
          </a:extLst>
        </xdr:cNvPr>
        <xdr:cNvSpPr>
          <a:spLocks noChangeArrowheads="1"/>
        </xdr:cNvSpPr>
      </xdr:nvSpPr>
      <xdr:spPr bwMode="auto">
        <a:xfrm>
          <a:off x="6324600" y="2171700"/>
          <a:ext cx="0" cy="21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en-US"/>
        </a:p>
      </xdr:txBody>
    </xdr:sp>
    <xdr:clientData/>
  </xdr:twoCellAnchor>
  <xdr:twoCellAnchor editAs="oneCell">
    <xdr:from>
      <xdr:col>3</xdr:col>
      <xdr:colOff>495300</xdr:colOff>
      <xdr:row>12</xdr:row>
      <xdr:rowOff>139700</xdr:rowOff>
    </xdr:from>
    <xdr:to>
      <xdr:col>3</xdr:col>
      <xdr:colOff>495300</xdr:colOff>
      <xdr:row>13</xdr:row>
      <xdr:rowOff>177165</xdr:rowOff>
    </xdr:to>
    <xdr:sp macro="" textlink="">
      <xdr:nvSpPr>
        <xdr:cNvPr id="6663" name="Rectangle -1023">
          <a:extLst>
            <a:ext uri="{FF2B5EF4-FFF2-40B4-BE49-F238E27FC236}">
              <a16:creationId xmlns:a16="http://schemas.microsoft.com/office/drawing/2014/main" id="{00000000-0008-0000-0300-0000071A0000}"/>
            </a:ext>
          </a:extLst>
        </xdr:cNvPr>
        <xdr:cNvSpPr>
          <a:spLocks noChangeArrowheads="1"/>
        </xdr:cNvSpPr>
      </xdr:nvSpPr>
      <xdr:spPr bwMode="auto">
        <a:xfrm>
          <a:off x="4102100" y="2146300"/>
          <a:ext cx="0" cy="21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en-US"/>
        </a:p>
      </xdr:txBody>
    </xdr:sp>
    <xdr:clientData/>
  </xdr:twoCellAnchor>
  <xdr:twoCellAnchor editAs="oneCell">
    <xdr:from>
      <xdr:col>3</xdr:col>
      <xdr:colOff>495300</xdr:colOff>
      <xdr:row>48</xdr:row>
      <xdr:rowOff>0</xdr:rowOff>
    </xdr:from>
    <xdr:to>
      <xdr:col>3</xdr:col>
      <xdr:colOff>495300</xdr:colOff>
      <xdr:row>49</xdr:row>
      <xdr:rowOff>48260</xdr:rowOff>
    </xdr:to>
    <xdr:sp macro="" textlink="">
      <xdr:nvSpPr>
        <xdr:cNvPr id="9" name="Rectangle 1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 bwMode="auto">
        <a:xfrm>
          <a:off x="4102100" y="2171700"/>
          <a:ext cx="0" cy="21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en-US"/>
        </a:p>
      </xdr:txBody>
    </xdr:sp>
    <xdr:clientData/>
  </xdr:twoCellAnchor>
  <xdr:twoCellAnchor editAs="oneCell">
    <xdr:from>
      <xdr:col>8</xdr:col>
      <xdr:colOff>1308100</xdr:colOff>
      <xdr:row>48</xdr:row>
      <xdr:rowOff>0</xdr:rowOff>
    </xdr:from>
    <xdr:to>
      <xdr:col>8</xdr:col>
      <xdr:colOff>1308100</xdr:colOff>
      <xdr:row>49</xdr:row>
      <xdr:rowOff>48260</xdr:rowOff>
    </xdr:to>
    <xdr:sp macro="" textlink="">
      <xdr:nvSpPr>
        <xdr:cNvPr id="10" name="Rectangle 1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 bwMode="auto">
        <a:xfrm>
          <a:off x="8572500" y="2171700"/>
          <a:ext cx="0" cy="21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en-US"/>
        </a:p>
      </xdr:txBody>
    </xdr:sp>
    <xdr:clientData/>
  </xdr:twoCellAnchor>
  <xdr:twoCellAnchor editAs="oneCell">
    <xdr:from>
      <xdr:col>4</xdr:col>
      <xdr:colOff>12700</xdr:colOff>
      <xdr:row>48</xdr:row>
      <xdr:rowOff>0</xdr:rowOff>
    </xdr:from>
    <xdr:to>
      <xdr:col>4</xdr:col>
      <xdr:colOff>16510</xdr:colOff>
      <xdr:row>49</xdr:row>
      <xdr:rowOff>48260</xdr:rowOff>
    </xdr:to>
    <xdr:sp macro="" textlink="">
      <xdr:nvSpPr>
        <xdr:cNvPr id="11" name="Rectangle 13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 bwMode="auto">
        <a:xfrm>
          <a:off x="4254500" y="2171700"/>
          <a:ext cx="0" cy="21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en-US"/>
        </a:p>
      </xdr:txBody>
    </xdr:sp>
    <xdr:clientData/>
  </xdr:twoCellAnchor>
  <xdr:twoCellAnchor editAs="oneCell">
    <xdr:from>
      <xdr:col>3</xdr:col>
      <xdr:colOff>495300</xdr:colOff>
      <xdr:row>48</xdr:row>
      <xdr:rowOff>0</xdr:rowOff>
    </xdr:from>
    <xdr:to>
      <xdr:col>3</xdr:col>
      <xdr:colOff>495300</xdr:colOff>
      <xdr:row>49</xdr:row>
      <xdr:rowOff>48260</xdr:rowOff>
    </xdr:to>
    <xdr:sp macro="" textlink="">
      <xdr:nvSpPr>
        <xdr:cNvPr id="12" name="Rectangle 14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 bwMode="auto">
        <a:xfrm>
          <a:off x="4102100" y="2171700"/>
          <a:ext cx="0" cy="21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en-US"/>
        </a:p>
      </xdr:txBody>
    </xdr:sp>
    <xdr:clientData/>
  </xdr:twoCellAnchor>
  <xdr:twoCellAnchor editAs="oneCell">
    <xdr:from>
      <xdr:col>6</xdr:col>
      <xdr:colOff>584200</xdr:colOff>
      <xdr:row>48</xdr:row>
      <xdr:rowOff>0</xdr:rowOff>
    </xdr:from>
    <xdr:to>
      <xdr:col>6</xdr:col>
      <xdr:colOff>588010</xdr:colOff>
      <xdr:row>49</xdr:row>
      <xdr:rowOff>48260</xdr:rowOff>
    </xdr:to>
    <xdr:sp macro="" textlink="">
      <xdr:nvSpPr>
        <xdr:cNvPr id="13" name="Rectangle 16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 bwMode="auto">
        <a:xfrm>
          <a:off x="6324600" y="2171700"/>
          <a:ext cx="0" cy="21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en-US"/>
        </a:p>
      </xdr:txBody>
    </xdr:sp>
    <xdr:clientData/>
  </xdr:twoCellAnchor>
  <xdr:twoCellAnchor editAs="oneCell">
    <xdr:from>
      <xdr:col>3</xdr:col>
      <xdr:colOff>495300</xdr:colOff>
      <xdr:row>45</xdr:row>
      <xdr:rowOff>139700</xdr:rowOff>
    </xdr:from>
    <xdr:to>
      <xdr:col>3</xdr:col>
      <xdr:colOff>495300</xdr:colOff>
      <xdr:row>47</xdr:row>
      <xdr:rowOff>8890</xdr:rowOff>
    </xdr:to>
    <xdr:sp macro="" textlink="">
      <xdr:nvSpPr>
        <xdr:cNvPr id="14" name="Rectangle -102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rrowheads="1"/>
        </xdr:cNvSpPr>
      </xdr:nvSpPr>
      <xdr:spPr bwMode="auto">
        <a:xfrm>
          <a:off x="4102100" y="2146300"/>
          <a:ext cx="0" cy="21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0" rIns="0" bIns="0" rtlCol="0" anchor="ctr" upright="1"/>
        <a:lstStyle/>
        <a:p>
          <a:pPr algn="ctr"/>
          <a:endParaRPr lang="en-US"/>
        </a:p>
      </xdr:txBody>
    </xdr:sp>
    <xdr:clientData/>
  </xdr:twoCellAnchor>
  <xdr:twoCellAnchor editAs="oneCell">
    <xdr:from>
      <xdr:col>1</xdr:col>
      <xdr:colOff>901700</xdr:colOff>
      <xdr:row>1</xdr:row>
      <xdr:rowOff>63500</xdr:rowOff>
    </xdr:from>
    <xdr:to>
      <xdr:col>4</xdr:col>
      <xdr:colOff>510540</xdr:colOff>
      <xdr:row>7</xdr:row>
      <xdr:rowOff>135890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212DEAA4-DCAA-3A42-98AB-669612E85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130300" y="279400"/>
          <a:ext cx="40767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AR153"/>
  <sheetViews>
    <sheetView topLeftCell="A10" zoomScale="92" zoomScaleNormal="92" workbookViewId="0">
      <selection activeCell="A30" sqref="A30"/>
    </sheetView>
  </sheetViews>
  <sheetFormatPr defaultColWidth="8.7265625" defaultRowHeight="12.5" x14ac:dyDescent="0.25"/>
  <cols>
    <col min="1" max="2" width="19.7265625" customWidth="1"/>
    <col min="3" max="3" width="11.453125" customWidth="1"/>
    <col min="4" max="4" width="8.1796875" customWidth="1"/>
    <col min="5" max="5" width="9.26953125" customWidth="1"/>
    <col min="6" max="6" width="7.7265625" customWidth="1"/>
    <col min="9" max="9" width="25.26953125" customWidth="1"/>
    <col min="10" max="10" width="12.7265625" customWidth="1"/>
    <col min="11" max="42" width="8.7265625" customWidth="1"/>
  </cols>
  <sheetData>
    <row r="1" spans="1:44" ht="13" hidden="1" thickBot="1" x14ac:dyDescent="0.3"/>
    <row r="2" spans="1:44" ht="13" hidden="1" thickBot="1" x14ac:dyDescent="0.3"/>
    <row r="3" spans="1:44" ht="13" hidden="1" thickBot="1" x14ac:dyDescent="0.3"/>
    <row r="4" spans="1:44" ht="13" hidden="1" thickBot="1" x14ac:dyDescent="0.3"/>
    <row r="5" spans="1:44" ht="13" hidden="1" thickBot="1" x14ac:dyDescent="0.3"/>
    <row r="6" spans="1:44" ht="13" hidden="1" thickBot="1" x14ac:dyDescent="0.3"/>
    <row r="7" spans="1:44" ht="13" hidden="1" thickBot="1" x14ac:dyDescent="0.3"/>
    <row r="8" spans="1:44" ht="13" hidden="1" thickBot="1" x14ac:dyDescent="0.3"/>
    <row r="9" spans="1:44" ht="13" hidden="1" thickBot="1" x14ac:dyDescent="0.3"/>
    <row r="10" spans="1:44" ht="14.5" thickTop="1" x14ac:dyDescent="0.3">
      <c r="A10" s="1" t="s">
        <v>0</v>
      </c>
      <c r="B10" s="2" t="s">
        <v>0</v>
      </c>
      <c r="C10" s="2" t="s">
        <v>1</v>
      </c>
      <c r="D10" s="2" t="s">
        <v>2</v>
      </c>
      <c r="E10" s="2" t="s">
        <v>3</v>
      </c>
      <c r="F10" s="2" t="s">
        <v>4</v>
      </c>
      <c r="G10" s="64" t="s">
        <v>5</v>
      </c>
      <c r="H10" s="96" t="s">
        <v>6</v>
      </c>
      <c r="I10" s="3" t="s">
        <v>0</v>
      </c>
      <c r="J10" s="97" t="s">
        <v>7</v>
      </c>
      <c r="K10" s="97" t="s">
        <v>8</v>
      </c>
      <c r="L10" s="4"/>
      <c r="M10" s="4"/>
      <c r="N10" s="4"/>
      <c r="O10" s="4"/>
      <c r="P10" s="4"/>
      <c r="Q10" s="4"/>
      <c r="R10" s="4"/>
      <c r="S10" s="4"/>
      <c r="T10" s="5"/>
      <c r="U10" s="5"/>
      <c r="V10" s="6"/>
      <c r="W10" s="6"/>
      <c r="X10" s="6"/>
      <c r="Y10" s="6"/>
      <c r="Z10" s="6"/>
      <c r="AA10" s="6"/>
      <c r="AB10" s="6"/>
      <c r="AC10" s="6"/>
      <c r="AD10" s="4"/>
      <c r="AE10" s="4"/>
      <c r="AF10" s="4"/>
      <c r="AG10" s="4"/>
      <c r="AH10" s="4"/>
      <c r="AI10" s="4"/>
      <c r="AJ10" s="4"/>
      <c r="AK10" s="5"/>
      <c r="AL10" s="4"/>
      <c r="AM10" s="7"/>
      <c r="AN10" s="7"/>
      <c r="AO10" s="7"/>
      <c r="AP10" s="5"/>
      <c r="AR10" s="5"/>
    </row>
    <row r="11" spans="1:44" ht="14.5" thickBot="1" x14ac:dyDescent="0.35">
      <c r="A11" s="25" t="s">
        <v>9</v>
      </c>
      <c r="B11" s="25" t="s">
        <v>10</v>
      </c>
      <c r="C11" s="25" t="s">
        <v>11</v>
      </c>
      <c r="D11" s="25" t="s">
        <v>12</v>
      </c>
      <c r="E11" s="25" t="s">
        <v>13</v>
      </c>
      <c r="F11" s="25" t="s">
        <v>12</v>
      </c>
      <c r="G11" s="25" t="s">
        <v>14</v>
      </c>
      <c r="H11" s="97" t="s">
        <v>15</v>
      </c>
      <c r="I11" s="26" t="s">
        <v>16</v>
      </c>
      <c r="J11" s="97" t="s">
        <v>17</v>
      </c>
      <c r="K11" s="97" t="s">
        <v>5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R11" s="5"/>
    </row>
    <row r="12" spans="1:44" ht="14.5" thickTop="1" x14ac:dyDescent="0.3">
      <c r="A12" s="80" t="s">
        <v>18</v>
      </c>
      <c r="B12" s="80" t="s">
        <v>19</v>
      </c>
      <c r="C12" s="79">
        <v>415</v>
      </c>
      <c r="D12" s="79">
        <v>87</v>
      </c>
      <c r="E12" s="79">
        <v>18.22</v>
      </c>
      <c r="F12" s="79">
        <v>84</v>
      </c>
      <c r="G12" s="95">
        <f>650/(550+D12)</f>
        <v>1.0204081632653061</v>
      </c>
      <c r="H12" s="95">
        <f>650/(550+F12)</f>
        <v>1.025236593059937</v>
      </c>
      <c r="I12" s="80" t="s">
        <v>20</v>
      </c>
      <c r="J12" t="s">
        <v>21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R12" s="5"/>
    </row>
    <row r="13" spans="1:44" s="24" customFormat="1" ht="15" customHeight="1" x14ac:dyDescent="0.3">
      <c r="A13" s="76" t="s">
        <v>22</v>
      </c>
      <c r="B13" s="76" t="s">
        <v>23</v>
      </c>
      <c r="C13" s="77" t="s">
        <v>24</v>
      </c>
      <c r="D13" s="77">
        <v>120</v>
      </c>
      <c r="E13" s="77">
        <v>18.670000000000002</v>
      </c>
      <c r="F13" s="77"/>
      <c r="G13" s="78">
        <f>650/(550+D13)</f>
        <v>0.97014925373134331</v>
      </c>
      <c r="H13" s="98"/>
      <c r="I13" s="76" t="s">
        <v>25</v>
      </c>
      <c r="J13" s="114" t="s">
        <v>26</v>
      </c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</row>
    <row r="14" spans="1:44" ht="15" customHeight="1" x14ac:dyDescent="0.3">
      <c r="A14" s="72" t="s">
        <v>27</v>
      </c>
      <c r="B14" s="72" t="s">
        <v>28</v>
      </c>
      <c r="C14" s="42">
        <v>93556</v>
      </c>
      <c r="D14" s="42">
        <v>84</v>
      </c>
      <c r="E14" s="86">
        <v>21.37</v>
      </c>
      <c r="F14" s="42">
        <v>84</v>
      </c>
      <c r="G14" s="78">
        <f t="shared" ref="G14:G55" si="0">650/(550+D14)</f>
        <v>1.025236593059937</v>
      </c>
      <c r="H14" s="100">
        <f t="shared" ref="H14:H22" si="1">650/(550+F14)</f>
        <v>1.025236593059937</v>
      </c>
      <c r="I14" s="37" t="s">
        <v>29</v>
      </c>
      <c r="J14" t="s">
        <v>21</v>
      </c>
    </row>
    <row r="15" spans="1:44" ht="15" customHeight="1" x14ac:dyDescent="0.3">
      <c r="A15" s="72" t="s">
        <v>30</v>
      </c>
      <c r="B15" s="72" t="s">
        <v>31</v>
      </c>
      <c r="C15" s="42" t="s">
        <v>31</v>
      </c>
      <c r="D15" s="42">
        <v>99</v>
      </c>
      <c r="E15" s="86">
        <v>27.55</v>
      </c>
      <c r="F15" s="90">
        <v>90</v>
      </c>
      <c r="G15" s="78">
        <f t="shared" si="0"/>
        <v>1.0015408320493067</v>
      </c>
      <c r="H15" s="99">
        <f t="shared" si="1"/>
        <v>1.015625</v>
      </c>
      <c r="I15" s="37" t="s">
        <v>32</v>
      </c>
      <c r="J15" t="s">
        <v>21</v>
      </c>
    </row>
    <row r="16" spans="1:44" ht="15" customHeight="1" x14ac:dyDescent="0.3">
      <c r="A16" s="38" t="s">
        <v>33</v>
      </c>
      <c r="B16" s="38" t="s">
        <v>34</v>
      </c>
      <c r="C16" s="53">
        <v>527</v>
      </c>
      <c r="D16" s="53">
        <v>174</v>
      </c>
      <c r="E16" s="87">
        <v>11.38</v>
      </c>
      <c r="F16" s="53"/>
      <c r="G16" s="78">
        <f t="shared" si="0"/>
        <v>0.89779005524861877</v>
      </c>
      <c r="H16" s="78"/>
      <c r="I16" s="38" t="s">
        <v>35</v>
      </c>
      <c r="J16" t="s">
        <v>36</v>
      </c>
    </row>
    <row r="17" spans="1:10" ht="15" customHeight="1" x14ac:dyDescent="0.3">
      <c r="A17" s="37" t="s">
        <v>37</v>
      </c>
      <c r="B17" s="37" t="s">
        <v>38</v>
      </c>
      <c r="C17" s="53">
        <v>32939</v>
      </c>
      <c r="D17" s="53">
        <v>75</v>
      </c>
      <c r="E17" s="87">
        <v>31</v>
      </c>
      <c r="F17" s="53">
        <v>72</v>
      </c>
      <c r="G17" s="78">
        <f t="shared" si="0"/>
        <v>1.04</v>
      </c>
      <c r="H17" s="100">
        <f t="shared" si="1"/>
        <v>1.045016077170418</v>
      </c>
      <c r="I17" s="38" t="s">
        <v>39</v>
      </c>
      <c r="J17" t="s">
        <v>21</v>
      </c>
    </row>
    <row r="18" spans="1:10" ht="15" customHeight="1" x14ac:dyDescent="0.3">
      <c r="A18" s="37" t="s">
        <v>40</v>
      </c>
      <c r="B18" s="37" t="s">
        <v>41</v>
      </c>
      <c r="C18" s="53">
        <v>88040</v>
      </c>
      <c r="D18" s="53">
        <v>171</v>
      </c>
      <c r="E18" s="87">
        <v>27.11</v>
      </c>
      <c r="F18" s="53"/>
      <c r="G18" s="78">
        <f t="shared" si="0"/>
        <v>0.90152565880721225</v>
      </c>
      <c r="H18" s="100"/>
      <c r="I18" s="38" t="s">
        <v>42</v>
      </c>
      <c r="J18" t="s">
        <v>21</v>
      </c>
    </row>
    <row r="19" spans="1:10" ht="15" customHeight="1" x14ac:dyDescent="0.3">
      <c r="A19" s="37" t="s">
        <v>43</v>
      </c>
      <c r="B19" s="37" t="s">
        <v>44</v>
      </c>
      <c r="C19" s="53">
        <v>110</v>
      </c>
      <c r="D19" s="53">
        <v>132</v>
      </c>
      <c r="E19" s="87">
        <v>21.48</v>
      </c>
      <c r="F19" s="53">
        <v>132</v>
      </c>
      <c r="G19" s="78">
        <f t="shared" si="0"/>
        <v>0.95307917888563054</v>
      </c>
      <c r="H19" s="100">
        <f t="shared" si="1"/>
        <v>0.95307917888563054</v>
      </c>
      <c r="I19" s="38" t="s">
        <v>45</v>
      </c>
      <c r="J19" t="s">
        <v>21</v>
      </c>
    </row>
    <row r="20" spans="1:10" ht="15" customHeight="1" x14ac:dyDescent="0.3">
      <c r="A20" s="37" t="s">
        <v>46</v>
      </c>
      <c r="B20" s="37" t="s">
        <v>47</v>
      </c>
      <c r="C20" s="53">
        <v>476</v>
      </c>
      <c r="D20" s="53">
        <v>147</v>
      </c>
      <c r="E20" s="87">
        <v>25.27</v>
      </c>
      <c r="F20" s="53">
        <v>144</v>
      </c>
      <c r="G20" s="78">
        <f t="shared" si="0"/>
        <v>0.93256814921090392</v>
      </c>
      <c r="H20" s="100">
        <f t="shared" si="1"/>
        <v>0.93659942363112392</v>
      </c>
      <c r="I20" s="38" t="s">
        <v>48</v>
      </c>
      <c r="J20" t="s">
        <v>21</v>
      </c>
    </row>
    <row r="21" spans="1:10" ht="15" customHeight="1" x14ac:dyDescent="0.3">
      <c r="A21" s="37" t="s">
        <v>49</v>
      </c>
      <c r="B21" s="37" t="s">
        <v>50</v>
      </c>
      <c r="C21" s="74">
        <v>22</v>
      </c>
      <c r="D21" s="53">
        <v>84</v>
      </c>
      <c r="E21" s="89">
        <v>28.27</v>
      </c>
      <c r="F21" s="75">
        <v>84</v>
      </c>
      <c r="G21" s="78">
        <f t="shared" si="0"/>
        <v>1.025236593059937</v>
      </c>
      <c r="H21" s="100">
        <f t="shared" si="1"/>
        <v>1.025236593059937</v>
      </c>
      <c r="I21" s="38" t="s">
        <v>51</v>
      </c>
      <c r="J21" t="s">
        <v>21</v>
      </c>
    </row>
    <row r="22" spans="1:10" ht="15" customHeight="1" x14ac:dyDescent="0.3">
      <c r="A22" s="37" t="s">
        <v>52</v>
      </c>
      <c r="B22" s="37" t="s">
        <v>53</v>
      </c>
      <c r="C22" s="42" t="s">
        <v>54</v>
      </c>
      <c r="D22" s="42">
        <v>147</v>
      </c>
      <c r="E22" s="86">
        <v>17.510000000000002</v>
      </c>
      <c r="F22" s="42">
        <v>141</v>
      </c>
      <c r="G22" s="78">
        <f t="shared" si="0"/>
        <v>0.93256814921090392</v>
      </c>
      <c r="H22" s="78">
        <f t="shared" si="1"/>
        <v>0.94066570188133136</v>
      </c>
      <c r="I22" s="38" t="s">
        <v>55</v>
      </c>
      <c r="J22" t="s">
        <v>21</v>
      </c>
    </row>
    <row r="23" spans="1:10" ht="15" customHeight="1" x14ac:dyDescent="0.3">
      <c r="A23" s="37" t="s">
        <v>56</v>
      </c>
      <c r="B23" s="37" t="s">
        <v>57</v>
      </c>
      <c r="C23" s="42">
        <v>718</v>
      </c>
      <c r="D23" s="42">
        <v>174</v>
      </c>
      <c r="E23" s="86">
        <v>16.04</v>
      </c>
      <c r="F23" s="42"/>
      <c r="G23" s="78">
        <f t="shared" si="0"/>
        <v>0.89779005524861877</v>
      </c>
      <c r="H23" s="78"/>
      <c r="I23" s="38" t="s">
        <v>58</v>
      </c>
      <c r="J23" t="s">
        <v>21</v>
      </c>
    </row>
    <row r="24" spans="1:10" ht="15" customHeight="1" x14ac:dyDescent="0.3">
      <c r="A24" s="37" t="s">
        <v>59</v>
      </c>
      <c r="B24" s="37" t="s">
        <v>60</v>
      </c>
      <c r="C24" s="42">
        <v>51253</v>
      </c>
      <c r="D24" s="90">
        <v>210</v>
      </c>
      <c r="E24" s="115">
        <v>15.86</v>
      </c>
      <c r="F24" s="90">
        <v>210</v>
      </c>
      <c r="G24" s="78">
        <f t="shared" si="0"/>
        <v>0.85526315789473684</v>
      </c>
      <c r="H24" s="100">
        <f t="shared" ref="H24" si="2">650/(550+F24)</f>
        <v>0.85526315789473684</v>
      </c>
      <c r="I24" s="38" t="s">
        <v>61</v>
      </c>
      <c r="J24" t="s">
        <v>36</v>
      </c>
    </row>
    <row r="25" spans="1:10" ht="15" customHeight="1" x14ac:dyDescent="0.3">
      <c r="A25" s="37" t="s">
        <v>62</v>
      </c>
      <c r="B25" s="37" t="s">
        <v>63</v>
      </c>
      <c r="C25" s="53">
        <v>93040</v>
      </c>
      <c r="D25" s="53">
        <v>144</v>
      </c>
      <c r="E25" s="87">
        <v>21.8</v>
      </c>
      <c r="F25" s="53">
        <v>141</v>
      </c>
      <c r="G25" s="78">
        <f t="shared" si="0"/>
        <v>0.93659942363112392</v>
      </c>
      <c r="H25" s="100">
        <f t="shared" ref="H25:H26" si="3">650/(550+F25)</f>
        <v>0.94066570188133136</v>
      </c>
      <c r="I25" s="38" t="s">
        <v>64</v>
      </c>
      <c r="J25" t="s">
        <v>21</v>
      </c>
    </row>
    <row r="26" spans="1:10" ht="15" customHeight="1" x14ac:dyDescent="0.3">
      <c r="A26" s="37" t="s">
        <v>65</v>
      </c>
      <c r="B26" s="37" t="s">
        <v>66</v>
      </c>
      <c r="C26" s="53" t="s">
        <v>67</v>
      </c>
      <c r="D26" s="53">
        <v>192</v>
      </c>
      <c r="E26" s="87">
        <v>19.2</v>
      </c>
      <c r="F26" s="53">
        <v>192</v>
      </c>
      <c r="G26" s="78">
        <f t="shared" si="0"/>
        <v>0.87601078167115898</v>
      </c>
      <c r="H26" s="100">
        <f t="shared" si="3"/>
        <v>0.87601078167115898</v>
      </c>
      <c r="I26" s="38" t="s">
        <v>68</v>
      </c>
      <c r="J26" t="s">
        <v>21</v>
      </c>
    </row>
    <row r="27" spans="1:10" ht="15" customHeight="1" x14ac:dyDescent="0.3">
      <c r="A27" s="37" t="s">
        <v>69</v>
      </c>
      <c r="B27" s="37" t="s">
        <v>70</v>
      </c>
      <c r="C27" s="53">
        <v>149</v>
      </c>
      <c r="D27" s="53">
        <v>132</v>
      </c>
      <c r="E27" s="87">
        <v>23.1</v>
      </c>
      <c r="F27" s="53">
        <v>132</v>
      </c>
      <c r="G27" s="78">
        <f t="shared" si="0"/>
        <v>0.95307917888563054</v>
      </c>
      <c r="H27" s="100">
        <f t="shared" ref="H27:H30" si="4">650/(550+F27)</f>
        <v>0.95307917888563054</v>
      </c>
      <c r="I27" s="38" t="s">
        <v>71</v>
      </c>
      <c r="J27" t="s">
        <v>21</v>
      </c>
    </row>
    <row r="28" spans="1:10" ht="15" customHeight="1" x14ac:dyDescent="0.3">
      <c r="A28" s="37" t="s">
        <v>72</v>
      </c>
      <c r="B28" s="37" t="s">
        <v>73</v>
      </c>
      <c r="C28" s="53" t="s">
        <v>74</v>
      </c>
      <c r="D28" s="53">
        <v>78</v>
      </c>
      <c r="E28" s="87">
        <v>25.72</v>
      </c>
      <c r="F28" s="53">
        <v>78</v>
      </c>
      <c r="G28" s="78">
        <f t="shared" si="0"/>
        <v>1.0350318471337581</v>
      </c>
      <c r="H28" s="100">
        <f t="shared" si="4"/>
        <v>1.0350318471337581</v>
      </c>
      <c r="I28" s="38" t="s">
        <v>75</v>
      </c>
      <c r="J28" t="s">
        <v>26</v>
      </c>
    </row>
    <row r="29" spans="1:10" ht="15" customHeight="1" x14ac:dyDescent="0.3">
      <c r="A29" s="37" t="s">
        <v>76</v>
      </c>
      <c r="B29" s="37" t="s">
        <v>77</v>
      </c>
      <c r="C29" s="53">
        <v>23077</v>
      </c>
      <c r="D29" s="53">
        <v>117</v>
      </c>
      <c r="E29" s="87"/>
      <c r="F29" s="53"/>
      <c r="G29" s="78"/>
      <c r="H29" s="100"/>
      <c r="I29" s="38" t="s">
        <v>78</v>
      </c>
      <c r="J29" t="s">
        <v>79</v>
      </c>
    </row>
    <row r="30" spans="1:10" ht="15" customHeight="1" x14ac:dyDescent="0.3">
      <c r="A30" s="37" t="s">
        <v>80</v>
      </c>
      <c r="B30" s="37" t="s">
        <v>81</v>
      </c>
      <c r="C30" s="53">
        <v>52196</v>
      </c>
      <c r="D30" s="53">
        <v>144</v>
      </c>
      <c r="E30" s="87">
        <v>21.98</v>
      </c>
      <c r="F30" s="53">
        <v>141</v>
      </c>
      <c r="G30" s="78">
        <f t="shared" si="0"/>
        <v>0.93659942363112392</v>
      </c>
      <c r="H30" s="100">
        <f t="shared" si="4"/>
        <v>0.94066570188133136</v>
      </c>
      <c r="I30" s="38" t="s">
        <v>82</v>
      </c>
      <c r="J30" t="s">
        <v>83</v>
      </c>
    </row>
    <row r="31" spans="1:10" ht="15" customHeight="1" x14ac:dyDescent="0.3">
      <c r="A31" s="37" t="s">
        <v>84</v>
      </c>
      <c r="B31" s="37" t="s">
        <v>85</v>
      </c>
      <c r="C31" s="53">
        <v>240</v>
      </c>
      <c r="D31" s="53">
        <v>153</v>
      </c>
      <c r="E31" s="87">
        <v>17.649999999999999</v>
      </c>
      <c r="F31" s="53"/>
      <c r="G31" s="78">
        <f t="shared" si="0"/>
        <v>0.92460881934566141</v>
      </c>
      <c r="H31" s="99"/>
      <c r="I31" s="38" t="s">
        <v>86</v>
      </c>
      <c r="J31" s="114" t="s">
        <v>21</v>
      </c>
    </row>
    <row r="32" spans="1:10" ht="15" customHeight="1" x14ac:dyDescent="0.3">
      <c r="A32" s="37" t="s">
        <v>87</v>
      </c>
      <c r="B32" s="37" t="s">
        <v>88</v>
      </c>
      <c r="C32" s="53">
        <v>342</v>
      </c>
      <c r="D32" s="53">
        <v>180</v>
      </c>
      <c r="E32" s="87">
        <v>21.71</v>
      </c>
      <c r="F32" s="53"/>
      <c r="G32" s="78">
        <f t="shared" si="0"/>
        <v>0.8904109589041096</v>
      </c>
      <c r="H32" s="78"/>
      <c r="I32" s="38" t="s">
        <v>89</v>
      </c>
      <c r="J32" t="s">
        <v>21</v>
      </c>
    </row>
    <row r="33" spans="1:10" ht="15" customHeight="1" x14ac:dyDescent="0.3">
      <c r="A33" s="37" t="s">
        <v>90</v>
      </c>
      <c r="B33" s="37" t="s">
        <v>91</v>
      </c>
      <c r="C33" s="53">
        <v>31</v>
      </c>
      <c r="D33" s="53">
        <v>204</v>
      </c>
      <c r="E33" s="87">
        <v>20.309999999999999</v>
      </c>
      <c r="F33" s="53"/>
      <c r="G33" s="78">
        <f t="shared" si="0"/>
        <v>0.86206896551724133</v>
      </c>
      <c r="H33" s="78"/>
      <c r="I33" s="38" t="s">
        <v>92</v>
      </c>
      <c r="J33" t="s">
        <v>21</v>
      </c>
    </row>
    <row r="34" spans="1:10" ht="15" customHeight="1" x14ac:dyDescent="0.3">
      <c r="A34" s="37" t="s">
        <v>93</v>
      </c>
      <c r="B34" s="37" t="s">
        <v>53</v>
      </c>
      <c r="C34" s="53"/>
      <c r="D34" s="53">
        <v>153</v>
      </c>
      <c r="E34" s="87">
        <v>17.649999999999999</v>
      </c>
      <c r="F34" s="53">
        <v>147</v>
      </c>
      <c r="G34" s="78">
        <f t="shared" si="0"/>
        <v>0.92460881934566141</v>
      </c>
      <c r="H34" s="78"/>
      <c r="I34" s="38" t="s">
        <v>94</v>
      </c>
      <c r="J34" t="s">
        <v>21</v>
      </c>
    </row>
    <row r="35" spans="1:10" ht="15" customHeight="1" x14ac:dyDescent="0.3">
      <c r="A35" s="37" t="s">
        <v>95</v>
      </c>
      <c r="B35" s="37" t="s">
        <v>96</v>
      </c>
      <c r="C35" s="53">
        <v>93245</v>
      </c>
      <c r="D35" s="53">
        <v>186</v>
      </c>
      <c r="E35" s="87">
        <v>19.3</v>
      </c>
      <c r="F35" s="53"/>
      <c r="G35" s="78">
        <f t="shared" si="0"/>
        <v>0.88315217391304346</v>
      </c>
      <c r="H35" s="78"/>
      <c r="I35" s="38" t="s">
        <v>97</v>
      </c>
      <c r="J35" t="s">
        <v>26</v>
      </c>
    </row>
    <row r="36" spans="1:10" ht="15" customHeight="1" x14ac:dyDescent="0.3">
      <c r="A36" s="37" t="s">
        <v>98</v>
      </c>
      <c r="B36" s="37" t="s">
        <v>99</v>
      </c>
      <c r="C36" s="53">
        <v>61391</v>
      </c>
      <c r="D36" s="53"/>
      <c r="E36" s="87"/>
      <c r="F36" s="53"/>
      <c r="G36" s="78">
        <f t="shared" si="0"/>
        <v>1.1818181818181819</v>
      </c>
      <c r="H36" s="78"/>
      <c r="I36" s="38" t="s">
        <v>100</v>
      </c>
      <c r="J36" t="s">
        <v>21</v>
      </c>
    </row>
    <row r="37" spans="1:10" ht="15" customHeight="1" x14ac:dyDescent="0.3">
      <c r="A37" s="37" t="s">
        <v>101</v>
      </c>
      <c r="B37" s="37" t="s">
        <v>102</v>
      </c>
      <c r="C37" s="53" t="s">
        <v>103</v>
      </c>
      <c r="D37" s="53">
        <v>126</v>
      </c>
      <c r="E37" s="87">
        <v>20.309999999999999</v>
      </c>
      <c r="F37" s="53">
        <v>126</v>
      </c>
      <c r="G37" s="78">
        <f t="shared" si="0"/>
        <v>0.96153846153846156</v>
      </c>
      <c r="H37" s="100">
        <f t="shared" ref="H37:H42" si="5">650/(550+F37)</f>
        <v>0.96153846153846156</v>
      </c>
      <c r="I37" s="38" t="s">
        <v>104</v>
      </c>
      <c r="J37" t="s">
        <v>21</v>
      </c>
    </row>
    <row r="38" spans="1:10" ht="15" customHeight="1" x14ac:dyDescent="0.3">
      <c r="A38" s="37" t="s">
        <v>105</v>
      </c>
      <c r="B38" s="37" t="s">
        <v>106</v>
      </c>
      <c r="C38" s="53" t="s">
        <v>107</v>
      </c>
      <c r="D38" s="53">
        <v>144</v>
      </c>
      <c r="E38" s="87"/>
      <c r="F38" s="53"/>
      <c r="G38" s="78"/>
      <c r="H38" s="100"/>
      <c r="I38" s="38" t="s">
        <v>108</v>
      </c>
      <c r="J38" t="s">
        <v>83</v>
      </c>
    </row>
    <row r="39" spans="1:10" ht="15" customHeight="1" x14ac:dyDescent="0.3">
      <c r="A39" s="37" t="s">
        <v>109</v>
      </c>
      <c r="B39" s="37" t="s">
        <v>110</v>
      </c>
      <c r="C39" s="53">
        <v>153</v>
      </c>
      <c r="D39" s="53">
        <v>231</v>
      </c>
      <c r="E39" s="87">
        <v>19.25</v>
      </c>
      <c r="F39" s="53">
        <v>231</v>
      </c>
      <c r="G39" s="78">
        <f t="shared" si="0"/>
        <v>0.83226632522407173</v>
      </c>
      <c r="H39" s="100">
        <f t="shared" si="5"/>
        <v>0.83226632522407173</v>
      </c>
      <c r="I39" s="38" t="s">
        <v>111</v>
      </c>
      <c r="J39" t="s">
        <v>21</v>
      </c>
    </row>
    <row r="40" spans="1:10" ht="15" customHeight="1" x14ac:dyDescent="0.3">
      <c r="A40" s="37" t="s">
        <v>112</v>
      </c>
      <c r="B40" s="37" t="s">
        <v>113</v>
      </c>
      <c r="C40" s="53">
        <v>192</v>
      </c>
      <c r="D40" s="53">
        <v>183</v>
      </c>
      <c r="E40" s="87">
        <v>20.13</v>
      </c>
      <c r="F40" s="53">
        <v>180</v>
      </c>
      <c r="G40" s="78">
        <f t="shared" si="0"/>
        <v>0.88676671214188263</v>
      </c>
      <c r="H40" s="100">
        <f t="shared" si="5"/>
        <v>0.8904109589041096</v>
      </c>
      <c r="I40" s="38" t="s">
        <v>114</v>
      </c>
      <c r="J40" t="s">
        <v>21</v>
      </c>
    </row>
    <row r="41" spans="1:10" ht="15" customHeight="1" x14ac:dyDescent="0.3">
      <c r="A41" s="37" t="s">
        <v>115</v>
      </c>
      <c r="B41" s="37" t="s">
        <v>116</v>
      </c>
      <c r="C41" s="42" t="s">
        <v>117</v>
      </c>
      <c r="D41" s="42">
        <v>165</v>
      </c>
      <c r="E41" s="86">
        <v>24.02</v>
      </c>
      <c r="F41" s="42">
        <v>162</v>
      </c>
      <c r="G41" s="78">
        <f t="shared" si="0"/>
        <v>0.90909090909090906</v>
      </c>
      <c r="H41" s="100">
        <f t="shared" si="5"/>
        <v>0.9129213483146067</v>
      </c>
      <c r="I41" s="37" t="s">
        <v>118</v>
      </c>
      <c r="J41" t="s">
        <v>21</v>
      </c>
    </row>
    <row r="42" spans="1:10" ht="15" customHeight="1" x14ac:dyDescent="0.3">
      <c r="A42" s="37" t="s">
        <v>119</v>
      </c>
      <c r="B42" s="37" t="s">
        <v>120</v>
      </c>
      <c r="C42" s="42">
        <v>168</v>
      </c>
      <c r="D42" s="42">
        <v>150</v>
      </c>
      <c r="E42" s="86">
        <v>22.85</v>
      </c>
      <c r="F42" s="42">
        <v>150</v>
      </c>
      <c r="G42" s="78">
        <f t="shared" si="0"/>
        <v>0.9285714285714286</v>
      </c>
      <c r="H42" s="100">
        <f t="shared" si="5"/>
        <v>0.9285714285714286</v>
      </c>
      <c r="I42" s="37" t="s">
        <v>121</v>
      </c>
      <c r="J42" t="s">
        <v>21</v>
      </c>
    </row>
    <row r="43" spans="1:10" ht="15" customHeight="1" x14ac:dyDescent="0.3">
      <c r="A43" s="37" t="s">
        <v>122</v>
      </c>
      <c r="B43" s="37" t="s">
        <v>123</v>
      </c>
      <c r="C43" s="53">
        <v>5192</v>
      </c>
      <c r="D43" s="70">
        <v>192</v>
      </c>
      <c r="E43" s="88">
        <v>14.92</v>
      </c>
      <c r="F43" s="70"/>
      <c r="G43" s="78">
        <f t="shared" si="0"/>
        <v>0.87601078167115898</v>
      </c>
      <c r="H43" s="78"/>
      <c r="I43" s="38" t="s">
        <v>124</v>
      </c>
      <c r="J43" t="s">
        <v>36</v>
      </c>
    </row>
    <row r="44" spans="1:10" ht="15" customHeight="1" x14ac:dyDescent="0.3">
      <c r="A44" s="37" t="s">
        <v>125</v>
      </c>
      <c r="B44" s="37" t="s">
        <v>126</v>
      </c>
      <c r="C44" s="53">
        <v>63233</v>
      </c>
      <c r="D44" s="70">
        <v>183</v>
      </c>
      <c r="E44" s="88">
        <v>19.18</v>
      </c>
      <c r="F44" s="53">
        <v>183</v>
      </c>
      <c r="G44" s="78">
        <f t="shared" si="0"/>
        <v>0.88676671214188263</v>
      </c>
      <c r="H44" s="100">
        <f t="shared" ref="H44" si="6">650/(550+F44)</f>
        <v>0.88676671214188263</v>
      </c>
      <c r="I44" s="38" t="s">
        <v>127</v>
      </c>
      <c r="J44" t="s">
        <v>36</v>
      </c>
    </row>
    <row r="45" spans="1:10" ht="15" customHeight="1" x14ac:dyDescent="0.3">
      <c r="A45" s="37" t="s">
        <v>128</v>
      </c>
      <c r="B45" s="37" t="s">
        <v>129</v>
      </c>
      <c r="C45" s="53" t="s">
        <v>130</v>
      </c>
      <c r="D45" s="70">
        <v>90</v>
      </c>
      <c r="E45" s="88">
        <v>27.04</v>
      </c>
      <c r="F45" s="53">
        <v>90</v>
      </c>
      <c r="G45" s="78">
        <f>650/(550+D45)</f>
        <v>1.015625</v>
      </c>
      <c r="H45" s="99">
        <f>650/(550+F45)</f>
        <v>1.015625</v>
      </c>
      <c r="I45" s="38" t="s">
        <v>131</v>
      </c>
      <c r="J45" t="s">
        <v>21</v>
      </c>
    </row>
    <row r="46" spans="1:10" ht="15" customHeight="1" x14ac:dyDescent="0.3">
      <c r="A46" s="37" t="s">
        <v>132</v>
      </c>
      <c r="B46" s="37" t="s">
        <v>133</v>
      </c>
      <c r="C46" s="53">
        <v>31</v>
      </c>
      <c r="D46" s="70">
        <v>228</v>
      </c>
      <c r="E46" s="88">
        <v>15.76</v>
      </c>
      <c r="F46" s="53"/>
      <c r="G46" s="78">
        <f t="shared" si="0"/>
        <v>0.83547557840616971</v>
      </c>
      <c r="H46" s="78"/>
      <c r="I46" s="38" t="s">
        <v>134</v>
      </c>
      <c r="J46" t="s">
        <v>36</v>
      </c>
    </row>
    <row r="47" spans="1:10" ht="15" customHeight="1" x14ac:dyDescent="0.3">
      <c r="A47" s="37" t="s">
        <v>135</v>
      </c>
      <c r="B47" s="37" t="s">
        <v>136</v>
      </c>
      <c r="C47" s="53"/>
      <c r="D47" s="53">
        <v>153</v>
      </c>
      <c r="E47" s="87">
        <v>21</v>
      </c>
      <c r="F47" s="53">
        <v>153</v>
      </c>
      <c r="G47" s="78">
        <f t="shared" si="0"/>
        <v>0.92460881934566141</v>
      </c>
      <c r="H47" s="78"/>
      <c r="I47" s="38" t="s">
        <v>137</v>
      </c>
      <c r="J47" t="s">
        <v>21</v>
      </c>
    </row>
    <row r="48" spans="1:10" ht="15" customHeight="1" x14ac:dyDescent="0.3">
      <c r="A48" s="37" t="s">
        <v>138</v>
      </c>
      <c r="B48" s="37" t="s">
        <v>139</v>
      </c>
      <c r="C48" s="53">
        <v>63306</v>
      </c>
      <c r="D48" s="53">
        <v>171</v>
      </c>
      <c r="E48" s="87">
        <v>22.15</v>
      </c>
      <c r="F48" s="53">
        <v>171</v>
      </c>
      <c r="G48" s="78">
        <f t="shared" si="0"/>
        <v>0.90152565880721225</v>
      </c>
      <c r="H48" s="100">
        <f t="shared" ref="H48" si="7">650/(550+F48)</f>
        <v>0.90152565880721225</v>
      </c>
      <c r="I48" s="38" t="s">
        <v>140</v>
      </c>
      <c r="J48" t="s">
        <v>21</v>
      </c>
    </row>
    <row r="49" spans="1:11" ht="15" customHeight="1" x14ac:dyDescent="0.3">
      <c r="A49" s="37" t="s">
        <v>141</v>
      </c>
      <c r="B49" s="37" t="s">
        <v>142</v>
      </c>
      <c r="C49" s="53">
        <v>53585</v>
      </c>
      <c r="D49" s="53">
        <v>132</v>
      </c>
      <c r="E49" s="87">
        <v>22</v>
      </c>
      <c r="F49" s="70"/>
      <c r="G49" s="78">
        <f t="shared" si="0"/>
        <v>0.95307917888563054</v>
      </c>
      <c r="H49" s="78"/>
      <c r="I49" s="38" t="s">
        <v>143</v>
      </c>
      <c r="J49" t="s">
        <v>21</v>
      </c>
    </row>
    <row r="50" spans="1:11" ht="15" customHeight="1" x14ac:dyDescent="0.3">
      <c r="A50" s="37" t="s">
        <v>144</v>
      </c>
      <c r="B50" s="37" t="s">
        <v>145</v>
      </c>
      <c r="C50" s="53" t="s">
        <v>146</v>
      </c>
      <c r="D50" s="53">
        <v>234</v>
      </c>
      <c r="E50" s="87">
        <v>16.16</v>
      </c>
      <c r="F50" s="53">
        <v>234</v>
      </c>
      <c r="G50" s="78">
        <f t="shared" si="0"/>
        <v>0.82908163265306123</v>
      </c>
      <c r="H50" s="100">
        <f t="shared" ref="H50" si="8">650/(550+F50)</f>
        <v>0.82908163265306123</v>
      </c>
      <c r="I50" s="38" t="s">
        <v>147</v>
      </c>
      <c r="J50" t="s">
        <v>21</v>
      </c>
    </row>
    <row r="51" spans="1:11" ht="15" customHeight="1" x14ac:dyDescent="0.3">
      <c r="A51" s="37" t="s">
        <v>148</v>
      </c>
      <c r="B51" s="37" t="s">
        <v>149</v>
      </c>
      <c r="C51" s="53" t="s">
        <v>150</v>
      </c>
      <c r="D51" s="53">
        <v>141</v>
      </c>
      <c r="E51" s="87">
        <v>19.87</v>
      </c>
      <c r="F51" s="53"/>
      <c r="G51" s="78">
        <f t="shared" si="0"/>
        <v>0.94066570188133136</v>
      </c>
      <c r="H51" s="78"/>
      <c r="I51" s="38" t="s">
        <v>151</v>
      </c>
      <c r="J51" t="s">
        <v>21</v>
      </c>
    </row>
    <row r="52" spans="1:11" ht="15" customHeight="1" x14ac:dyDescent="0.3">
      <c r="A52" s="37" t="s">
        <v>152</v>
      </c>
      <c r="B52" s="37" t="s">
        <v>153</v>
      </c>
      <c r="C52" s="53">
        <v>340</v>
      </c>
      <c r="D52" s="53">
        <v>183</v>
      </c>
      <c r="E52" s="87">
        <v>18.59</v>
      </c>
      <c r="F52" s="53"/>
      <c r="G52" s="78">
        <f t="shared" si="0"/>
        <v>0.88676671214188263</v>
      </c>
      <c r="H52" s="78"/>
      <c r="I52" s="38" t="s">
        <v>154</v>
      </c>
      <c r="J52" t="s">
        <v>21</v>
      </c>
    </row>
    <row r="53" spans="1:11" ht="15" customHeight="1" x14ac:dyDescent="0.3">
      <c r="A53" s="37" t="s">
        <v>155</v>
      </c>
      <c r="B53" s="37" t="s">
        <v>156</v>
      </c>
      <c r="C53" s="53" t="s">
        <v>157</v>
      </c>
      <c r="D53" s="53">
        <v>141</v>
      </c>
      <c r="E53" s="87">
        <v>20.04</v>
      </c>
      <c r="F53" s="53"/>
      <c r="G53" s="78">
        <f t="shared" si="0"/>
        <v>0.94066570188133136</v>
      </c>
      <c r="H53" s="78"/>
      <c r="I53" s="38" t="s">
        <v>158</v>
      </c>
      <c r="J53" t="s">
        <v>21</v>
      </c>
    </row>
    <row r="54" spans="1:11" ht="15" customHeight="1" x14ac:dyDescent="0.3">
      <c r="A54" s="37" t="s">
        <v>159</v>
      </c>
      <c r="B54" s="37" t="s">
        <v>47</v>
      </c>
      <c r="C54" s="53">
        <v>40585</v>
      </c>
      <c r="D54" s="70">
        <v>147</v>
      </c>
      <c r="E54" s="88">
        <v>25.27</v>
      </c>
      <c r="F54" s="70">
        <v>144</v>
      </c>
      <c r="G54" s="78">
        <f t="shared" si="0"/>
        <v>0.93256814921090392</v>
      </c>
      <c r="H54" s="100">
        <f t="shared" ref="H54:H55" si="9">650/(550+F54)</f>
        <v>0.93659942363112392</v>
      </c>
      <c r="I54" s="38" t="s">
        <v>160</v>
      </c>
      <c r="J54" t="s">
        <v>21</v>
      </c>
      <c r="K54" s="114" t="s">
        <v>21</v>
      </c>
    </row>
    <row r="55" spans="1:11" ht="15" customHeight="1" x14ac:dyDescent="0.3">
      <c r="A55" s="37" t="s">
        <v>161</v>
      </c>
      <c r="B55" s="37" t="s">
        <v>162</v>
      </c>
      <c r="C55" s="53">
        <v>61445</v>
      </c>
      <c r="D55" s="53">
        <v>141</v>
      </c>
      <c r="E55" s="87">
        <v>17.32</v>
      </c>
      <c r="F55" s="53">
        <v>138</v>
      </c>
      <c r="G55" s="78">
        <f t="shared" si="0"/>
        <v>0.94066570188133136</v>
      </c>
      <c r="H55" s="100">
        <f t="shared" si="9"/>
        <v>0.94476744186046513</v>
      </c>
      <c r="I55" s="38" t="s">
        <v>163</v>
      </c>
      <c r="J55" t="s">
        <v>21</v>
      </c>
    </row>
    <row r="56" spans="1:11" ht="15" customHeight="1" x14ac:dyDescent="0.3">
      <c r="A56" s="28"/>
      <c r="B56" s="28"/>
      <c r="C56" s="57"/>
      <c r="D56" s="57"/>
      <c r="E56" s="57"/>
      <c r="F56" s="57"/>
      <c r="G56" s="59"/>
      <c r="H56" s="59"/>
      <c r="I56" s="60"/>
    </row>
    <row r="57" spans="1:11" ht="15" customHeight="1" x14ac:dyDescent="0.3">
      <c r="A57" s="29"/>
      <c r="B57" s="41" t="s">
        <v>164</v>
      </c>
      <c r="C57" s="51"/>
      <c r="D57" s="51"/>
      <c r="E57" s="51"/>
      <c r="F57" s="51"/>
      <c r="G57" s="59"/>
      <c r="H57" s="59"/>
      <c r="I57" s="29"/>
    </row>
    <row r="58" spans="1:11" ht="15" customHeight="1" x14ac:dyDescent="0.3">
      <c r="A58" s="28"/>
      <c r="B58" s="28"/>
      <c r="C58" s="57"/>
      <c r="D58" s="57"/>
      <c r="E58" s="57"/>
      <c r="F58" s="57"/>
      <c r="G58" s="59"/>
      <c r="H58" s="59"/>
      <c r="I58" s="60"/>
    </row>
    <row r="59" spans="1:11" ht="15" customHeight="1" x14ac:dyDescent="0.3">
      <c r="A59" s="28"/>
      <c r="B59" s="28"/>
      <c r="C59" s="57"/>
      <c r="D59" s="57"/>
      <c r="E59" s="57"/>
      <c r="F59" s="57"/>
      <c r="G59" s="59"/>
      <c r="H59" s="59"/>
      <c r="I59" s="60"/>
    </row>
    <row r="60" spans="1:11" ht="15" customHeight="1" x14ac:dyDescent="0.3">
      <c r="A60" s="28"/>
      <c r="B60" s="28"/>
      <c r="C60" s="57"/>
      <c r="D60" s="57"/>
      <c r="E60" s="57"/>
      <c r="F60" s="57"/>
      <c r="G60" s="59"/>
      <c r="H60" s="59"/>
      <c r="I60" s="60"/>
    </row>
    <row r="61" spans="1:11" ht="15" customHeight="1" x14ac:dyDescent="0.3">
      <c r="A61" s="28"/>
      <c r="B61" s="28"/>
      <c r="C61" s="57"/>
      <c r="D61" s="57"/>
      <c r="E61" s="57"/>
      <c r="F61" s="57"/>
      <c r="G61" s="59"/>
      <c r="H61" s="59"/>
      <c r="I61" s="60"/>
    </row>
    <row r="62" spans="1:11" ht="15" customHeight="1" x14ac:dyDescent="0.3">
      <c r="A62" s="28"/>
      <c r="B62" s="28"/>
      <c r="C62" s="57"/>
      <c r="D62" s="57"/>
      <c r="E62" s="57"/>
      <c r="F62" s="62"/>
      <c r="G62" s="59"/>
      <c r="H62" s="59"/>
      <c r="I62" s="60"/>
    </row>
    <row r="63" spans="1:11" ht="16.149999999999999" customHeight="1" x14ac:dyDescent="0.3">
      <c r="A63" s="28"/>
      <c r="B63" s="28"/>
      <c r="C63" s="57"/>
      <c r="D63" s="57"/>
      <c r="E63" s="57"/>
      <c r="F63" s="58"/>
      <c r="G63" s="59"/>
      <c r="H63" s="59"/>
      <c r="I63" s="60"/>
    </row>
    <row r="64" spans="1:11" ht="14" x14ac:dyDescent="0.3">
      <c r="A64" s="28"/>
      <c r="B64" s="28"/>
      <c r="C64" s="51"/>
      <c r="D64" s="51"/>
      <c r="E64" s="51"/>
      <c r="F64" s="61"/>
      <c r="G64" s="59"/>
      <c r="H64" s="59"/>
      <c r="I64" s="60"/>
    </row>
    <row r="65" spans="1:9" ht="14" x14ac:dyDescent="0.3">
      <c r="A65" s="28"/>
      <c r="B65" s="41"/>
      <c r="C65" s="51"/>
      <c r="D65" s="51"/>
      <c r="E65" s="51"/>
      <c r="F65" s="61"/>
      <c r="G65" s="59"/>
      <c r="H65" s="59"/>
      <c r="I65" s="60"/>
    </row>
    <row r="66" spans="1:9" ht="14" x14ac:dyDescent="0.3">
      <c r="A66" s="28"/>
      <c r="B66" s="28"/>
      <c r="C66" s="57"/>
      <c r="D66" s="57"/>
      <c r="E66" s="57"/>
      <c r="F66" s="62"/>
      <c r="G66" s="59"/>
      <c r="H66" s="59"/>
      <c r="I66" s="60"/>
    </row>
    <row r="67" spans="1:9" ht="14" x14ac:dyDescent="0.3">
      <c r="A67" s="28"/>
      <c r="B67" s="28"/>
      <c r="C67" s="57"/>
      <c r="D67" s="57"/>
      <c r="E67" s="57"/>
      <c r="F67" s="62"/>
      <c r="G67" s="59"/>
      <c r="H67" s="59"/>
      <c r="I67" s="60"/>
    </row>
    <row r="68" spans="1:9" ht="14" x14ac:dyDescent="0.3">
      <c r="A68" s="28"/>
      <c r="B68" s="28"/>
      <c r="C68" s="57"/>
      <c r="D68" s="57"/>
      <c r="E68" s="57"/>
      <c r="F68" s="62"/>
      <c r="G68" s="59"/>
      <c r="H68" s="59"/>
      <c r="I68" s="60"/>
    </row>
    <row r="69" spans="1:9" ht="14" x14ac:dyDescent="0.3">
      <c r="A69" s="28"/>
      <c r="B69" s="28"/>
      <c r="C69" s="57"/>
      <c r="D69" s="57"/>
      <c r="E69" s="57"/>
      <c r="F69" s="62"/>
      <c r="G69" s="59"/>
      <c r="H69" s="59"/>
      <c r="I69" s="60"/>
    </row>
    <row r="70" spans="1:9" ht="14" x14ac:dyDescent="0.3">
      <c r="A70" s="28"/>
      <c r="B70" s="28"/>
      <c r="C70" s="57"/>
      <c r="D70" s="57"/>
      <c r="E70" s="57"/>
      <c r="F70" s="62"/>
      <c r="G70" s="59"/>
      <c r="H70" s="59"/>
      <c r="I70" s="60"/>
    </row>
    <row r="71" spans="1:9" ht="14" x14ac:dyDescent="0.3">
      <c r="A71" s="28"/>
      <c r="B71" s="28"/>
      <c r="C71" s="57"/>
      <c r="D71" s="57"/>
      <c r="E71" s="57"/>
      <c r="F71" s="62"/>
      <c r="G71" s="59"/>
      <c r="H71" s="59"/>
      <c r="I71" s="60"/>
    </row>
    <row r="72" spans="1:9" x14ac:dyDescent="0.25">
      <c r="A72" s="8"/>
      <c r="B72" s="8"/>
      <c r="C72" s="8"/>
      <c r="D72" s="8"/>
      <c r="E72" s="8"/>
      <c r="F72" s="8"/>
      <c r="G72" s="8"/>
      <c r="H72" s="8"/>
      <c r="I72" s="8"/>
    </row>
    <row r="73" spans="1:9" x14ac:dyDescent="0.25">
      <c r="A73" s="8"/>
      <c r="B73" s="8"/>
      <c r="C73" s="8"/>
      <c r="D73" s="8"/>
      <c r="E73" s="8"/>
      <c r="F73" s="8"/>
      <c r="G73" s="8"/>
      <c r="H73" s="8"/>
      <c r="I73" s="8"/>
    </row>
    <row r="74" spans="1:9" ht="14" x14ac:dyDescent="0.3">
      <c r="A74" s="8"/>
      <c r="B74" s="41"/>
      <c r="C74" s="8"/>
      <c r="D74" s="8"/>
      <c r="E74" s="8"/>
      <c r="F74" s="8"/>
      <c r="G74" s="8"/>
      <c r="H74" s="8"/>
      <c r="I74" s="8"/>
    </row>
    <row r="75" spans="1:9" x14ac:dyDescent="0.25">
      <c r="A75" s="8"/>
      <c r="B75" s="8"/>
      <c r="C75" s="8"/>
      <c r="D75" s="8"/>
      <c r="E75" s="8"/>
      <c r="F75" s="8"/>
      <c r="G75" s="8"/>
      <c r="H75" s="8"/>
      <c r="I75" s="8"/>
    </row>
    <row r="76" spans="1:9" x14ac:dyDescent="0.25">
      <c r="A76" s="8"/>
      <c r="B76" s="8"/>
      <c r="C76" s="8"/>
      <c r="D76" s="8"/>
      <c r="E76" s="8"/>
      <c r="F76" s="8"/>
      <c r="G76" s="8"/>
      <c r="H76" s="8"/>
      <c r="I76" s="8"/>
    </row>
    <row r="77" spans="1:9" x14ac:dyDescent="0.25">
      <c r="A77" s="8"/>
      <c r="B77" s="8"/>
      <c r="C77" s="8"/>
      <c r="D77" s="8"/>
      <c r="E77" s="8"/>
      <c r="F77" s="8"/>
      <c r="G77" s="8"/>
      <c r="H77" s="8"/>
      <c r="I77" s="8"/>
    </row>
    <row r="78" spans="1:9" x14ac:dyDescent="0.25">
      <c r="A78" s="8"/>
      <c r="B78" s="8"/>
      <c r="C78" s="8"/>
      <c r="D78" s="8"/>
      <c r="E78" s="8"/>
      <c r="F78" s="8"/>
      <c r="G78" s="8"/>
      <c r="H78" s="8"/>
      <c r="I78" s="8"/>
    </row>
    <row r="79" spans="1:9" x14ac:dyDescent="0.25">
      <c r="A79" s="8"/>
      <c r="B79" s="8"/>
      <c r="C79" s="8"/>
      <c r="D79" s="8"/>
      <c r="E79" s="8"/>
      <c r="F79" s="8"/>
      <c r="G79" s="8"/>
      <c r="H79" s="8"/>
      <c r="I79" s="8"/>
    </row>
    <row r="80" spans="1:9" x14ac:dyDescent="0.25">
      <c r="A80" s="8"/>
      <c r="B80" s="8"/>
      <c r="C80" s="8"/>
      <c r="D80" s="8"/>
      <c r="E80" s="8"/>
      <c r="F80" s="8"/>
      <c r="G80" s="8"/>
      <c r="H80" s="8"/>
      <c r="I80" s="8"/>
    </row>
    <row r="81" spans="1:9" x14ac:dyDescent="0.25">
      <c r="A81" s="8"/>
      <c r="B81" s="8"/>
      <c r="C81" s="8"/>
      <c r="D81" s="8"/>
      <c r="E81" s="8"/>
      <c r="F81" s="8"/>
      <c r="G81" s="8"/>
      <c r="H81" s="8"/>
      <c r="I81" s="8"/>
    </row>
    <row r="82" spans="1:9" x14ac:dyDescent="0.25">
      <c r="A82" s="8"/>
      <c r="B82" s="8"/>
      <c r="C82" s="8"/>
      <c r="D82" s="8"/>
      <c r="E82" s="8"/>
      <c r="F82" s="8"/>
      <c r="G82" s="8"/>
      <c r="H82" s="8"/>
      <c r="I82" s="8"/>
    </row>
    <row r="83" spans="1:9" x14ac:dyDescent="0.25">
      <c r="A83" s="8"/>
      <c r="B83" s="8"/>
      <c r="C83" s="8"/>
      <c r="D83" s="8"/>
      <c r="E83" s="8"/>
      <c r="F83" s="8"/>
      <c r="G83" s="8"/>
      <c r="H83" s="8"/>
      <c r="I83" s="8"/>
    </row>
    <row r="84" spans="1:9" x14ac:dyDescent="0.25">
      <c r="A84" s="8"/>
      <c r="B84" s="8"/>
      <c r="C84" s="8"/>
      <c r="D84" s="8"/>
      <c r="E84" s="8"/>
      <c r="F84" s="8"/>
      <c r="G84" s="8"/>
      <c r="H84" s="8"/>
      <c r="I84" s="8"/>
    </row>
    <row r="85" spans="1:9" x14ac:dyDescent="0.25">
      <c r="A85" s="8"/>
      <c r="B85" s="8"/>
      <c r="C85" s="8"/>
      <c r="D85" s="8"/>
      <c r="E85" s="8"/>
      <c r="F85" s="8"/>
      <c r="G85" s="8"/>
      <c r="H85" s="8"/>
      <c r="I85" s="8"/>
    </row>
    <row r="86" spans="1:9" x14ac:dyDescent="0.25">
      <c r="A86" s="8"/>
      <c r="B86" s="8"/>
      <c r="C86" s="8"/>
      <c r="D86" s="8"/>
      <c r="E86" s="8"/>
      <c r="F86" s="8"/>
      <c r="G86" s="8"/>
      <c r="H86" s="8"/>
      <c r="I86" s="8"/>
    </row>
    <row r="87" spans="1:9" x14ac:dyDescent="0.25">
      <c r="A87" s="8"/>
      <c r="B87" s="8"/>
      <c r="C87" s="8"/>
      <c r="D87" s="8"/>
      <c r="E87" s="8"/>
      <c r="F87" s="8"/>
      <c r="G87" s="8"/>
      <c r="H87" s="8"/>
      <c r="I87" s="8"/>
    </row>
    <row r="88" spans="1:9" x14ac:dyDescent="0.25">
      <c r="A88" s="8"/>
      <c r="B88" s="8"/>
      <c r="C88" s="8"/>
      <c r="D88" s="8"/>
      <c r="E88" s="8"/>
      <c r="F88" s="8"/>
      <c r="G88" s="8"/>
      <c r="H88" s="8"/>
      <c r="I88" s="8"/>
    </row>
    <row r="89" spans="1:9" x14ac:dyDescent="0.25">
      <c r="A89" s="8"/>
      <c r="B89" s="8"/>
      <c r="C89" s="8"/>
      <c r="D89" s="8"/>
      <c r="E89" s="8"/>
      <c r="F89" s="8"/>
      <c r="G89" s="8"/>
      <c r="H89" s="8"/>
      <c r="I89" s="8"/>
    </row>
    <row r="90" spans="1:9" x14ac:dyDescent="0.25">
      <c r="A90" s="8"/>
      <c r="B90" s="8"/>
      <c r="C90" s="8"/>
      <c r="D90" s="8"/>
      <c r="E90" s="8"/>
      <c r="F90" s="8"/>
      <c r="G90" s="8"/>
      <c r="H90" s="8"/>
      <c r="I90" s="8"/>
    </row>
    <row r="91" spans="1:9" x14ac:dyDescent="0.25">
      <c r="A91" s="8"/>
      <c r="B91" s="8"/>
      <c r="C91" s="8"/>
      <c r="D91" s="8"/>
      <c r="E91" s="8"/>
      <c r="F91" s="8"/>
      <c r="G91" s="8"/>
      <c r="H91" s="8"/>
      <c r="I91" s="8"/>
    </row>
    <row r="92" spans="1:9" x14ac:dyDescent="0.25">
      <c r="A92" s="8"/>
      <c r="B92" s="8"/>
      <c r="C92" s="8"/>
      <c r="D92" s="8"/>
      <c r="E92" s="8"/>
      <c r="F92" s="8"/>
      <c r="G92" s="8"/>
      <c r="H92" s="8"/>
      <c r="I92" s="8"/>
    </row>
    <row r="93" spans="1:9" x14ac:dyDescent="0.25">
      <c r="A93" s="8"/>
      <c r="B93" s="8"/>
      <c r="C93" s="8"/>
      <c r="D93" s="8"/>
      <c r="E93" s="8"/>
      <c r="F93" s="8"/>
      <c r="G93" s="8"/>
      <c r="H93" s="8"/>
      <c r="I93" s="8"/>
    </row>
    <row r="94" spans="1:9" x14ac:dyDescent="0.25">
      <c r="A94" s="8"/>
      <c r="B94" s="8"/>
      <c r="C94" s="8"/>
      <c r="D94" s="8"/>
      <c r="E94" s="8"/>
      <c r="F94" s="8"/>
      <c r="G94" s="8"/>
      <c r="H94" s="8"/>
      <c r="I94" s="8"/>
    </row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</sheetData>
  <phoneticPr fontId="11"/>
  <pageMargins left="0.75" right="0.75" top="1" bottom="1" header="0.5" footer="0.5"/>
  <pageSetup orientation="portrait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"/>
  <sheetViews>
    <sheetView workbookViewId="0">
      <selection activeCell="D2" sqref="D2:D6"/>
    </sheetView>
  </sheetViews>
  <sheetFormatPr defaultColWidth="11.453125" defaultRowHeight="12.5" x14ac:dyDescent="0.25"/>
  <cols>
    <col min="1" max="14" width="5.7265625" customWidth="1"/>
  </cols>
  <sheetData>
    <row r="1" spans="1:14" ht="14" x14ac:dyDescent="0.3">
      <c r="A1" s="29">
        <v>2</v>
      </c>
      <c r="B1" s="29">
        <v>3</v>
      </c>
      <c r="C1" s="29">
        <v>4</v>
      </c>
      <c r="D1" s="29">
        <v>5</v>
      </c>
      <c r="E1" s="29">
        <v>6</v>
      </c>
      <c r="F1" s="29">
        <v>7</v>
      </c>
      <c r="G1" s="29">
        <v>8</v>
      </c>
      <c r="H1" s="29">
        <v>9</v>
      </c>
      <c r="I1" s="29">
        <v>10</v>
      </c>
      <c r="J1" s="29">
        <v>11</v>
      </c>
      <c r="K1" s="29">
        <v>12</v>
      </c>
      <c r="L1" s="29">
        <v>13</v>
      </c>
      <c r="M1" s="29">
        <v>14</v>
      </c>
      <c r="N1" s="29">
        <v>15</v>
      </c>
    </row>
    <row r="2" spans="1:14" ht="14" x14ac:dyDescent="0.3">
      <c r="A2" s="32">
        <v>3</v>
      </c>
      <c r="B2" s="32">
        <v>3</v>
      </c>
      <c r="C2" s="32">
        <v>3</v>
      </c>
      <c r="D2" s="32">
        <v>3</v>
      </c>
      <c r="E2" s="32">
        <v>3</v>
      </c>
      <c r="F2" s="32">
        <v>3</v>
      </c>
      <c r="G2" s="32">
        <v>3</v>
      </c>
      <c r="H2" s="32">
        <v>3</v>
      </c>
      <c r="I2" s="32">
        <v>3</v>
      </c>
      <c r="J2" s="32">
        <v>3</v>
      </c>
      <c r="K2" s="32">
        <v>3</v>
      </c>
      <c r="L2" s="32">
        <v>3</v>
      </c>
      <c r="M2" s="32">
        <v>3</v>
      </c>
      <c r="N2" s="32">
        <v>3</v>
      </c>
    </row>
    <row r="3" spans="1:14" ht="14" x14ac:dyDescent="0.3">
      <c r="A3" s="32">
        <v>1.5</v>
      </c>
      <c r="B3" s="32">
        <v>2</v>
      </c>
      <c r="C3" s="32">
        <v>2.4700000000000002</v>
      </c>
      <c r="D3" s="32">
        <v>2.5499999999999998</v>
      </c>
      <c r="E3" s="32">
        <v>2.6</v>
      </c>
      <c r="F3" s="32">
        <v>2.63</v>
      </c>
      <c r="G3" s="32">
        <v>2.66</v>
      </c>
      <c r="H3" s="32">
        <v>2.68</v>
      </c>
      <c r="I3" s="32">
        <v>2.69</v>
      </c>
      <c r="J3" s="32">
        <v>2.7</v>
      </c>
      <c r="K3" s="32">
        <v>2.71</v>
      </c>
      <c r="L3" s="32">
        <v>2.71</v>
      </c>
      <c r="M3" s="32">
        <v>2.72</v>
      </c>
      <c r="N3" s="32">
        <v>2.72</v>
      </c>
    </row>
    <row r="4" spans="1:14" ht="14" x14ac:dyDescent="0.3">
      <c r="A4" s="32"/>
      <c r="B4" s="32">
        <v>1.5</v>
      </c>
      <c r="C4" s="32">
        <v>1.93</v>
      </c>
      <c r="D4" s="32">
        <v>2</v>
      </c>
      <c r="E4" s="32">
        <v>2.2999999999999998</v>
      </c>
      <c r="F4" s="32">
        <v>2.36</v>
      </c>
      <c r="G4" s="32">
        <v>2.42</v>
      </c>
      <c r="H4" s="32">
        <v>2.4500000000000002</v>
      </c>
      <c r="I4" s="32">
        <v>2.48</v>
      </c>
      <c r="J4" s="32">
        <v>2.5</v>
      </c>
      <c r="K4" s="32">
        <v>2.52</v>
      </c>
      <c r="L4" s="32">
        <v>2.5299999999999998</v>
      </c>
      <c r="M4" s="32">
        <v>2.5499999999999998</v>
      </c>
      <c r="N4" s="32">
        <v>2.5499999999999998</v>
      </c>
    </row>
    <row r="5" spans="1:14" ht="14" x14ac:dyDescent="0.3">
      <c r="A5" s="32"/>
      <c r="B5" s="32"/>
      <c r="C5" s="32">
        <v>1.5</v>
      </c>
      <c r="D5" s="32">
        <v>1.75</v>
      </c>
      <c r="E5" s="32">
        <v>1.9</v>
      </c>
      <c r="F5" s="32">
        <v>2</v>
      </c>
      <c r="G5" s="32">
        <v>2.17</v>
      </c>
      <c r="H5" s="32">
        <v>2.23</v>
      </c>
      <c r="I5" s="32">
        <v>2.27</v>
      </c>
      <c r="J5" s="32">
        <v>2.2999999999999998</v>
      </c>
      <c r="K5" s="32">
        <v>2.33</v>
      </c>
      <c r="L5" s="32">
        <v>2.35</v>
      </c>
      <c r="M5" s="32">
        <v>2.37</v>
      </c>
      <c r="N5" s="32">
        <v>2.39</v>
      </c>
    </row>
    <row r="6" spans="1:14" ht="14" x14ac:dyDescent="0.3">
      <c r="A6" s="32"/>
      <c r="B6" s="32"/>
      <c r="C6" s="32"/>
      <c r="D6" s="32">
        <v>1.5</v>
      </c>
      <c r="E6" s="32">
        <v>1.7</v>
      </c>
      <c r="F6" s="32">
        <v>1.83</v>
      </c>
      <c r="G6" s="32">
        <v>1.93</v>
      </c>
      <c r="H6" s="32">
        <v>2</v>
      </c>
      <c r="I6" s="32">
        <v>2.06</v>
      </c>
      <c r="J6" s="32">
        <v>2.1</v>
      </c>
      <c r="K6" s="32">
        <v>2.14</v>
      </c>
      <c r="L6" s="32">
        <v>2.16</v>
      </c>
      <c r="M6" s="32">
        <v>2.19</v>
      </c>
      <c r="N6" s="32">
        <v>2.21</v>
      </c>
    </row>
    <row r="7" spans="1:14" ht="14" x14ac:dyDescent="0.3">
      <c r="A7" s="32"/>
      <c r="B7" s="32"/>
      <c r="C7" s="32"/>
      <c r="D7" s="32"/>
      <c r="E7" s="32">
        <v>1.5</v>
      </c>
      <c r="F7" s="32">
        <v>1.67</v>
      </c>
      <c r="G7" s="32">
        <v>1.79</v>
      </c>
      <c r="H7" s="32">
        <v>1.88</v>
      </c>
      <c r="I7" s="32">
        <v>1.94</v>
      </c>
      <c r="J7" s="32">
        <v>2</v>
      </c>
      <c r="K7" s="32">
        <v>2.0499999999999998</v>
      </c>
      <c r="L7" s="32">
        <v>2.08</v>
      </c>
      <c r="M7" s="32">
        <v>2.12</v>
      </c>
      <c r="N7" s="32">
        <v>2.14</v>
      </c>
    </row>
    <row r="8" spans="1:14" ht="14" x14ac:dyDescent="0.3">
      <c r="A8" s="32"/>
      <c r="B8" s="32"/>
      <c r="C8" s="32"/>
      <c r="D8" s="32"/>
      <c r="E8" s="32"/>
      <c r="F8" s="32">
        <v>1.5</v>
      </c>
      <c r="G8" s="32">
        <v>1.64</v>
      </c>
      <c r="H8" s="32">
        <v>1.75</v>
      </c>
      <c r="I8" s="32">
        <v>1.83</v>
      </c>
      <c r="J8" s="32">
        <v>1.9</v>
      </c>
      <c r="K8" s="32">
        <v>1.95</v>
      </c>
      <c r="L8" s="32">
        <v>2</v>
      </c>
      <c r="M8" s="32">
        <v>2.04</v>
      </c>
      <c r="N8" s="32">
        <v>2.0699999999999998</v>
      </c>
    </row>
    <row r="9" spans="1:14" ht="14" x14ac:dyDescent="0.3">
      <c r="A9" s="32"/>
      <c r="B9" s="32"/>
      <c r="C9" s="32"/>
      <c r="D9" s="32"/>
      <c r="E9" s="32"/>
      <c r="F9" s="32"/>
      <c r="G9" s="32">
        <v>1.5</v>
      </c>
      <c r="H9" s="32">
        <v>1.63</v>
      </c>
      <c r="I9" s="32">
        <v>1.72</v>
      </c>
      <c r="J9" s="32">
        <v>1.8</v>
      </c>
      <c r="K9" s="32">
        <v>1.86</v>
      </c>
      <c r="L9" s="32">
        <v>1.92</v>
      </c>
      <c r="M9" s="32">
        <v>1.96</v>
      </c>
      <c r="N9" s="32">
        <v>2</v>
      </c>
    </row>
    <row r="10" spans="1:14" ht="14" x14ac:dyDescent="0.3">
      <c r="A10" s="32"/>
      <c r="B10" s="32"/>
      <c r="C10" s="32"/>
      <c r="D10" s="32"/>
      <c r="E10" s="32"/>
      <c r="F10" s="32"/>
      <c r="G10" s="32"/>
      <c r="H10" s="32">
        <v>1.5</v>
      </c>
      <c r="I10" s="32">
        <v>1.61</v>
      </c>
      <c r="J10" s="32">
        <v>1.7</v>
      </c>
      <c r="K10" s="32">
        <v>1.77</v>
      </c>
      <c r="L10" s="32">
        <v>1.83</v>
      </c>
      <c r="M10" s="32">
        <v>1.88</v>
      </c>
      <c r="N10" s="32">
        <v>1.93</v>
      </c>
    </row>
    <row r="11" spans="1:14" ht="14" x14ac:dyDescent="0.3">
      <c r="A11" s="32"/>
      <c r="B11" s="32"/>
      <c r="C11" s="32"/>
      <c r="D11" s="32"/>
      <c r="E11" s="32"/>
      <c r="F11" s="32"/>
      <c r="G11" s="32"/>
      <c r="H11" s="32"/>
      <c r="I11" s="32">
        <v>1.5</v>
      </c>
      <c r="J11" s="32">
        <v>1.6</v>
      </c>
      <c r="K11" s="32">
        <v>1.68</v>
      </c>
      <c r="L11" s="32">
        <v>1.75</v>
      </c>
      <c r="M11" s="32">
        <v>1.81</v>
      </c>
      <c r="N11" s="32">
        <v>1.86</v>
      </c>
    </row>
    <row r="12" spans="1:14" ht="14" x14ac:dyDescent="0.3">
      <c r="A12" s="32"/>
      <c r="B12" s="32"/>
      <c r="C12" s="32"/>
      <c r="D12" s="32"/>
      <c r="E12" s="32"/>
      <c r="F12" s="32"/>
      <c r="G12" s="32"/>
      <c r="H12" s="32"/>
      <c r="I12" s="32"/>
      <c r="J12" s="32">
        <v>1.5</v>
      </c>
      <c r="K12" s="32">
        <v>1.59</v>
      </c>
      <c r="L12" s="32">
        <v>1.67</v>
      </c>
      <c r="M12" s="32">
        <v>1.73</v>
      </c>
      <c r="N12" s="32">
        <v>1.79</v>
      </c>
    </row>
    <row r="13" spans="1:14" ht="14" x14ac:dyDescent="0.3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>
        <v>1.5</v>
      </c>
      <c r="L13" s="32">
        <v>1.58</v>
      </c>
      <c r="M13" s="32">
        <v>1.65</v>
      </c>
      <c r="N13" s="32">
        <v>1.71</v>
      </c>
    </row>
    <row r="14" spans="1:14" ht="14" x14ac:dyDescent="0.3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>
        <v>1.5</v>
      </c>
      <c r="M14" s="32">
        <v>1.58</v>
      </c>
      <c r="N14" s="32">
        <v>1.64</v>
      </c>
    </row>
    <row r="15" spans="1:14" ht="14" x14ac:dyDescent="0.3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>
        <v>1.5</v>
      </c>
      <c r="N15" s="32">
        <v>1.57</v>
      </c>
    </row>
    <row r="16" spans="1:14" ht="14" x14ac:dyDescent="0.3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>
        <v>1.5</v>
      </c>
    </row>
  </sheetData>
  <phoneticPr fontId="11" type="noConversion"/>
  <pageMargins left="0.75" right="0.75" top="1" bottom="1" header="0.5" footer="0.5"/>
  <pageSetup orientation="portrait" horizontalDpi="0" verticalDpi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XFD81"/>
  <sheetViews>
    <sheetView zoomScaleNormal="100" workbookViewId="0">
      <selection activeCell="A13" sqref="A13:J26"/>
    </sheetView>
  </sheetViews>
  <sheetFormatPr defaultColWidth="0" defaultRowHeight="12.5" x14ac:dyDescent="0.25"/>
  <cols>
    <col min="1" max="1" width="18" style="8" customWidth="1"/>
    <col min="2" max="2" width="25.7265625" style="8" customWidth="1"/>
    <col min="3" max="3" width="8.7265625" style="23" customWidth="1"/>
    <col min="4" max="4" width="10.453125" style="8" customWidth="1"/>
    <col min="5" max="5" width="10.26953125" style="23" customWidth="1"/>
    <col min="6" max="6" width="11.1796875" style="8" customWidth="1"/>
    <col min="7" max="7" width="11" style="8" customWidth="1"/>
    <col min="8" max="8" width="20" style="8" customWidth="1"/>
    <col min="9" max="9" width="10.1796875" style="8" bestFit="1" customWidth="1"/>
    <col min="10" max="10" width="7.81640625" style="8" customWidth="1"/>
    <col min="11" max="11" width="8.7265625" style="8" hidden="1" customWidth="1"/>
    <col min="12" max="12" width="9.7265625" style="8" hidden="1" customWidth="1"/>
    <col min="13" max="42" width="8.7265625" style="8" hidden="1" customWidth="1"/>
    <col min="43" max="16383" width="8.7265625" style="8" hidden="1"/>
    <col min="16384" max="16384" width="26.26953125" style="8" customWidth="1"/>
  </cols>
  <sheetData>
    <row r="1" spans="1:42 16383:16384" ht="17.25" customHeight="1" x14ac:dyDescent="0.3">
      <c r="C1" s="8"/>
      <c r="E1" s="8"/>
      <c r="F1" s="29" t="s">
        <v>165</v>
      </c>
      <c r="G1" s="201">
        <v>44797</v>
      </c>
      <c r="H1" s="201"/>
      <c r="I1" s="30"/>
    </row>
    <row r="2" spans="1:42 16383:16384" ht="14" x14ac:dyDescent="0.3">
      <c r="C2" s="8"/>
      <c r="E2" s="8"/>
      <c r="F2" s="29" t="s">
        <v>166</v>
      </c>
      <c r="G2" s="29" t="s">
        <v>228</v>
      </c>
    </row>
    <row r="3" spans="1:42 16383:16384" ht="14" x14ac:dyDescent="0.3">
      <c r="A3" s="52"/>
      <c r="B3" s="52"/>
      <c r="C3" s="52"/>
      <c r="D3" s="52"/>
      <c r="E3" s="29"/>
      <c r="F3" s="29"/>
      <c r="G3" s="29"/>
      <c r="H3" s="9" t="s">
        <v>167</v>
      </c>
      <c r="I3" s="51" t="s">
        <v>167</v>
      </c>
      <c r="J3" s="29">
        <f>COUNTIF(CLASS,("DNS"))</f>
        <v>0</v>
      </c>
    </row>
    <row r="4" spans="1:42 16383:16384" ht="14.5" thickBot="1" x14ac:dyDescent="0.35">
      <c r="A4" s="117"/>
      <c r="B4" s="117"/>
      <c r="C4" s="117"/>
      <c r="D4" s="117"/>
      <c r="E4" s="118"/>
      <c r="F4" s="118" t="s">
        <v>168</v>
      </c>
      <c r="G4" s="117"/>
      <c r="H4" s="118" t="s">
        <v>169</v>
      </c>
      <c r="I4" s="126" t="s">
        <v>169</v>
      </c>
      <c r="J4" s="29">
        <f>COUNTIF(CLASS,("DNC"))</f>
        <v>30</v>
      </c>
    </row>
    <row r="5" spans="1:42 16383:16384" ht="14.5" thickBot="1" x14ac:dyDescent="0.35">
      <c r="A5" s="118" t="s">
        <v>170</v>
      </c>
      <c r="B5" s="117"/>
      <c r="C5" s="117" t="s">
        <v>169</v>
      </c>
      <c r="D5" s="119" t="s">
        <v>169</v>
      </c>
      <c r="E5" s="118"/>
      <c r="F5" s="118" t="s">
        <v>171</v>
      </c>
      <c r="G5" s="117"/>
      <c r="H5" s="124" t="s">
        <v>172</v>
      </c>
      <c r="I5" s="127">
        <v>0.77430555555555547</v>
      </c>
      <c r="J5" s="29">
        <f>COUNTIF(CLASS,("S"))</f>
        <v>4</v>
      </c>
    </row>
    <row r="6" spans="1:42 16383:16384" ht="14.5" thickBot="1" x14ac:dyDescent="0.35">
      <c r="A6" s="118" t="s">
        <v>173</v>
      </c>
      <c r="B6" s="118"/>
      <c r="C6" s="118" t="s">
        <v>167</v>
      </c>
      <c r="D6" s="120" t="s">
        <v>167</v>
      </c>
      <c r="E6" s="117"/>
      <c r="F6" s="118" t="s">
        <v>174</v>
      </c>
      <c r="G6" s="117"/>
      <c r="H6" s="124" t="s">
        <v>175</v>
      </c>
      <c r="I6" s="127">
        <v>0.77777777777777779</v>
      </c>
      <c r="J6" s="29">
        <f>COUNTIF(CLASS,("NR"))</f>
        <v>6</v>
      </c>
    </row>
    <row r="7" spans="1:42 16383:16384" ht="14.5" thickBot="1" x14ac:dyDescent="0.35">
      <c r="A7" s="118" t="s">
        <v>171</v>
      </c>
      <c r="B7" s="118"/>
      <c r="C7" s="118" t="s">
        <v>172</v>
      </c>
      <c r="D7" s="121">
        <v>0.77430555555555547</v>
      </c>
      <c r="E7" s="117"/>
      <c r="F7" s="118" t="s">
        <v>176</v>
      </c>
      <c r="G7" s="117"/>
      <c r="H7" s="124" t="s">
        <v>177</v>
      </c>
      <c r="I7" s="128">
        <v>0.78125</v>
      </c>
      <c r="J7" s="29">
        <f>COUNTIF(CLASS,("NC"))</f>
        <v>4</v>
      </c>
    </row>
    <row r="8" spans="1:42 16383:16384" ht="14" x14ac:dyDescent="0.3">
      <c r="A8" s="118" t="s">
        <v>178</v>
      </c>
      <c r="B8" s="118"/>
      <c r="C8" s="118" t="s">
        <v>175</v>
      </c>
      <c r="D8" s="121">
        <v>0.79166666666666663</v>
      </c>
      <c r="E8" s="117"/>
      <c r="F8" s="118" t="s">
        <v>179</v>
      </c>
      <c r="G8" s="117"/>
      <c r="H8" s="124" t="s">
        <v>180</v>
      </c>
      <c r="I8" s="116"/>
      <c r="J8" s="29">
        <f>COUNTIF(CLASS,("RC"))</f>
        <v>1</v>
      </c>
    </row>
    <row r="9" spans="1:42 16383:16384" ht="14.5" thickBot="1" x14ac:dyDescent="0.35">
      <c r="A9" s="118" t="s">
        <v>181</v>
      </c>
      <c r="B9" s="118"/>
      <c r="C9" s="118" t="s">
        <v>177</v>
      </c>
      <c r="D9" s="121">
        <v>0.79513888888888884</v>
      </c>
      <c r="E9" s="117"/>
      <c r="F9" s="118" t="s">
        <v>182</v>
      </c>
      <c r="G9" s="117"/>
      <c r="H9" s="117"/>
      <c r="I9" s="129"/>
      <c r="J9" s="29"/>
    </row>
    <row r="10" spans="1:42 16383:16384" s="19" customFormat="1" ht="15" thickTop="1" thickBot="1" x14ac:dyDescent="0.35">
      <c r="A10" s="118" t="s">
        <v>179</v>
      </c>
      <c r="B10" s="118"/>
      <c r="C10" s="118" t="s">
        <v>180</v>
      </c>
      <c r="D10" s="122" t="s">
        <v>180</v>
      </c>
      <c r="E10" s="117"/>
      <c r="F10" s="117"/>
      <c r="G10" s="117"/>
      <c r="H10" s="117"/>
      <c r="I10" s="8"/>
      <c r="J10" s="8"/>
      <c r="K10" s="199" t="s">
        <v>183</v>
      </c>
      <c r="L10" s="200"/>
      <c r="M10" s="15"/>
      <c r="N10" s="15"/>
      <c r="O10" s="16"/>
      <c r="P10" s="16"/>
      <c r="Q10" s="16"/>
      <c r="R10" s="15"/>
      <c r="S10" s="15"/>
      <c r="T10" s="17"/>
      <c r="U10" s="17"/>
      <c r="V10" s="17"/>
      <c r="W10" s="17"/>
      <c r="X10" s="17"/>
      <c r="Y10" s="17"/>
      <c r="Z10" s="17"/>
      <c r="AA10" s="17"/>
      <c r="AB10" s="16"/>
      <c r="AC10" s="16"/>
      <c r="AD10" s="16"/>
      <c r="AE10" s="16"/>
      <c r="AF10" s="16"/>
      <c r="AG10" s="16"/>
      <c r="AH10" s="16"/>
      <c r="AI10" s="15"/>
      <c r="AJ10" s="16"/>
      <c r="AK10" s="18"/>
      <c r="AL10" s="18"/>
      <c r="AM10" s="18"/>
      <c r="AN10" s="15"/>
      <c r="AP10" s="15"/>
    </row>
    <row r="11" spans="1:42 16383:16384" s="19" customFormat="1" ht="15" thickTop="1" thickBot="1" x14ac:dyDescent="0.35">
      <c r="A11" s="13" t="s">
        <v>0</v>
      </c>
      <c r="B11" s="14" t="s">
        <v>0</v>
      </c>
      <c r="C11" s="14"/>
      <c r="D11" s="14" t="s">
        <v>184</v>
      </c>
      <c r="E11" s="14" t="s">
        <v>185</v>
      </c>
      <c r="F11" s="14" t="s">
        <v>186</v>
      </c>
      <c r="G11" s="14" t="s">
        <v>187</v>
      </c>
      <c r="H11" s="14" t="s">
        <v>0</v>
      </c>
      <c r="I11" s="14" t="s">
        <v>1</v>
      </c>
      <c r="J11" s="14"/>
      <c r="K11" s="34" t="s">
        <v>188</v>
      </c>
      <c r="L11" s="35" t="s">
        <v>189</v>
      </c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P11" s="15"/>
    </row>
    <row r="12" spans="1:42 16383:16384" s="36" customFormat="1" ht="14.5" thickTop="1" x14ac:dyDescent="0.3">
      <c r="A12" s="67" t="s">
        <v>9</v>
      </c>
      <c r="B12" s="33" t="s">
        <v>16</v>
      </c>
      <c r="C12" s="33" t="s">
        <v>190</v>
      </c>
      <c r="D12" s="33" t="s">
        <v>191</v>
      </c>
      <c r="E12" s="68" t="s">
        <v>191</v>
      </c>
      <c r="F12" s="68" t="s">
        <v>191</v>
      </c>
      <c r="G12" s="68" t="s">
        <v>191</v>
      </c>
      <c r="H12" s="33" t="s">
        <v>10</v>
      </c>
      <c r="I12" s="33" t="s">
        <v>11</v>
      </c>
      <c r="J12" s="33" t="s">
        <v>5</v>
      </c>
      <c r="XFC12" s="105"/>
      <c r="XFD12" s="107"/>
    </row>
    <row r="13" spans="1:42 16383:16384" s="21" customFormat="1" ht="14" x14ac:dyDescent="0.3">
      <c r="A13" s="81" t="str">
        <f>Boat!A50</f>
        <v>SUHR LA MER</v>
      </c>
      <c r="B13" s="82" t="str">
        <f>Boat!I50</f>
        <v>Jim Suhr</v>
      </c>
      <c r="C13" s="130" t="s">
        <v>194</v>
      </c>
      <c r="D13" s="66">
        <f>VLOOKUP(CLASS,CLASS_START,2,FALSE)</f>
        <v>0.78125</v>
      </c>
      <c r="E13" s="131">
        <v>0.87543981481481481</v>
      </c>
      <c r="F13" s="131">
        <f>+E13-D13</f>
        <v>9.418981481481481E-2</v>
      </c>
      <c r="G13" s="131">
        <f>+(650/(550+J13))*F13</f>
        <v>7.8091045445956159E-2</v>
      </c>
      <c r="H13" s="82" t="str">
        <f>Boat!B50</f>
        <v>Hunter 280</v>
      </c>
      <c r="I13" s="82" t="str">
        <f>Boat!C50</f>
        <v>h 280</v>
      </c>
      <c r="J13" s="83">
        <f>IF(C13="DNC",Boat!D50,IF(C13="RC",Boat!D50,IF(C13="NR",Boat!D50,IF(C13="NC",Boat!D50,Boat!F50))))</f>
        <v>234</v>
      </c>
      <c r="XFC13" s="71"/>
      <c r="XFD13" s="108"/>
    </row>
    <row r="14" spans="1:42 16383:16384" s="27" customFormat="1" ht="14" x14ac:dyDescent="0.3">
      <c r="A14" s="84" t="str">
        <f>Boat!A26</f>
        <v>HAPPY PLACE</v>
      </c>
      <c r="B14" s="40" t="str">
        <f>Boat!I26</f>
        <v>Jayne Durden</v>
      </c>
      <c r="C14" s="132" t="s">
        <v>194</v>
      </c>
      <c r="D14" s="66">
        <f>VLOOKUP(CLASS,CLASS_START,2,FALSE)</f>
        <v>0.78125</v>
      </c>
      <c r="E14" s="66">
        <v>0.87225694444444446</v>
      </c>
      <c r="F14" s="66">
        <f>+E14-D14</f>
        <v>9.100694444444446E-2</v>
      </c>
      <c r="G14" s="131">
        <f>+(650/(550+J14))*F14</f>
        <v>7.9723064540281524E-2</v>
      </c>
      <c r="H14" s="40" t="s">
        <v>66</v>
      </c>
      <c r="I14" s="40" t="s">
        <v>67</v>
      </c>
      <c r="J14" s="65">
        <f>IF(C14="DNC",Boat!D26,IF(C14="RC",Boat!D26,IF(C14="NR",Boat!D26,IF(C14="NC",Boat!D26,Boat!F26))))</f>
        <v>192</v>
      </c>
      <c r="XFC14" s="106"/>
      <c r="XFD14" s="107">
        <v>1</v>
      </c>
    </row>
    <row r="15" spans="1:42 16383:16384" s="27" customFormat="1" ht="14" x14ac:dyDescent="0.3">
      <c r="A15" s="39" t="str">
        <f>Boat!A47</f>
        <v>SPARKY</v>
      </c>
      <c r="B15" s="40" t="str">
        <f>Boat!I47</f>
        <v>John Bowman</v>
      </c>
      <c r="C15" s="113" t="s">
        <v>194</v>
      </c>
      <c r="D15" s="66">
        <f>VLOOKUP(CLASS,CLASS_START,2,FALSE)</f>
        <v>0.78125</v>
      </c>
      <c r="E15" s="133">
        <v>0.87106481481481479</v>
      </c>
      <c r="F15" s="133">
        <f>+E15-D15</f>
        <v>8.9814814814814792E-2</v>
      </c>
      <c r="G15" s="131">
        <f>+(650/(550+J15))*F15</f>
        <v>8.3043569885675128E-2</v>
      </c>
      <c r="H15" s="40" t="str">
        <f>Boat!B47</f>
        <v>Hunter 34</v>
      </c>
      <c r="I15" s="40">
        <f>Boat!C47</f>
        <v>0</v>
      </c>
      <c r="J15" s="65">
        <f>IF(C15="DNC",Boat!D47,IF(C15="RC",Boat!D47,IF(C15="NR",Boat!D47,IF(C15="NC",Boat!D47,Boat!F47))))</f>
        <v>153</v>
      </c>
      <c r="XFC15" s="106"/>
      <c r="XFD15" s="107">
        <v>1</v>
      </c>
    </row>
    <row r="16" spans="1:42 16383:16384" s="27" customFormat="1" ht="14" x14ac:dyDescent="0.3">
      <c r="A16" s="39" t="str">
        <f>Boat!A39</f>
        <v>PUT-IN-BAY</v>
      </c>
      <c r="B16" s="40" t="str">
        <f>Boat!I39</f>
        <v>Bruce Trauben</v>
      </c>
      <c r="C16" s="113" t="s">
        <v>194</v>
      </c>
      <c r="D16" s="66">
        <f>VLOOKUP(CLASS,CLASS_START,2,FALSE)</f>
        <v>0.78125</v>
      </c>
      <c r="E16" s="133">
        <v>0.882349537037037</v>
      </c>
      <c r="F16" s="133">
        <f>+E16-D16</f>
        <v>0.101099537037037</v>
      </c>
      <c r="G16" s="133">
        <f>+(650/(550+J16))*F16</f>
        <v>8.4141740171669727E-2</v>
      </c>
      <c r="H16" s="40" t="str">
        <f>Boat!B39</f>
        <v>Bristol 29.9</v>
      </c>
      <c r="I16" s="40">
        <f>Boat!C39</f>
        <v>153</v>
      </c>
      <c r="J16" s="65">
        <f>IF(C16="DNC",Boat!D39,IF(C16="RC",Boat!D39,IF(C16="NR",Boat!D39,IF(C16="NC",Boat!D39,Boat!F39))))</f>
        <v>231</v>
      </c>
      <c r="XFC16" s="106"/>
      <c r="XFD16" s="107"/>
    </row>
    <row r="17" spans="1:10 16383:16384" s="27" customFormat="1" ht="14" x14ac:dyDescent="0.3">
      <c r="A17" s="39" t="str">
        <f>Boat!A17</f>
        <v>AVALON</v>
      </c>
      <c r="B17" s="40" t="str">
        <f>Boat!I17</f>
        <v>Jim Murtland</v>
      </c>
      <c r="C17" s="113" t="s">
        <v>193</v>
      </c>
      <c r="D17" s="66">
        <f>VLOOKUP(CLASS,CLASS_START,2,FALSE)</f>
        <v>0.77777777777777779</v>
      </c>
      <c r="E17" s="85">
        <v>0.82105324074074071</v>
      </c>
      <c r="F17" s="133">
        <f>+E17-D17</f>
        <v>4.3275462962962918E-2</v>
      </c>
      <c r="G17" s="133">
        <f>+(650/(550+J17))*F17</f>
        <v>4.5006481481481439E-2</v>
      </c>
      <c r="H17" s="40" t="str">
        <f>Boat!B17</f>
        <v>Soverel 39</v>
      </c>
      <c r="I17" s="40">
        <f>Boat!C17</f>
        <v>32939</v>
      </c>
      <c r="J17" s="65">
        <f>IF(C17="DNC",Boat!D17,IF(C17="RC",Boat!D17,IF(C17="NR",Boat!D17,IF(C17="NC",Boat!D17,Boat!F17))))</f>
        <v>75</v>
      </c>
      <c r="XFC17" s="106"/>
      <c r="XFD17" s="107"/>
    </row>
    <row r="18" spans="1:10 16383:16384" s="27" customFormat="1" ht="14" x14ac:dyDescent="0.3">
      <c r="A18" s="39" t="str">
        <f>Boat!A41</f>
        <v>REVOLUTION</v>
      </c>
      <c r="B18" s="40" t="str">
        <f>Boat!I41</f>
        <v>Doug Ellmore</v>
      </c>
      <c r="C18" s="113" t="s">
        <v>193</v>
      </c>
      <c r="D18" s="66">
        <f>VLOOKUP(CLASS,CLASS_START,2,FALSE)</f>
        <v>0.77777777777777779</v>
      </c>
      <c r="E18" s="133">
        <v>0.83781250000000007</v>
      </c>
      <c r="F18" s="133">
        <f>+E18-D18</f>
        <v>6.0034722222222281E-2</v>
      </c>
      <c r="G18" s="133">
        <f>+(650/(550+J18))*F18</f>
        <v>5.4577020202020252E-2</v>
      </c>
      <c r="H18" s="40" t="str">
        <f>Boat!B41</f>
        <v>CS 30</v>
      </c>
      <c r="I18" s="40" t="str">
        <f>Boat!C41</f>
        <v>USA 4515</v>
      </c>
      <c r="J18" s="65">
        <f>IF(C18="DNC",Boat!D41,IF(C18="RC",Boat!D41,IF(C18="NR",Boat!D41,IF(C18="NC",Boat!D41,Boat!F41))))</f>
        <v>165</v>
      </c>
      <c r="XFC18" s="106"/>
      <c r="XFD18" s="107"/>
    </row>
    <row r="19" spans="1:10 16383:16384" s="27" customFormat="1" ht="14" x14ac:dyDescent="0.3">
      <c r="A19" s="39" t="str">
        <f>Boat!A32</f>
        <v>LIBERTY PREVAILS</v>
      </c>
      <c r="B19" s="40" t="str">
        <f>Boat!I32</f>
        <v>Eunice Lin</v>
      </c>
      <c r="C19" s="113" t="s">
        <v>193</v>
      </c>
      <c r="D19" s="66">
        <f>VLOOKUP(CLASS,CLASS_START,2,FALSE)</f>
        <v>0.77777777777777779</v>
      </c>
      <c r="E19" s="69">
        <v>0.84651620370370362</v>
      </c>
      <c r="F19" s="133">
        <f>+E19-D19</f>
        <v>6.8738425925925828E-2</v>
      </c>
      <c r="G19" s="133">
        <f>+(650/(550+J19))*F19</f>
        <v>6.1205447742262727E-2</v>
      </c>
      <c r="H19" s="40" t="str">
        <f>Boat!B32</f>
        <v>Alerion Express 28</v>
      </c>
      <c r="I19" s="40">
        <f>Boat!C32</f>
        <v>342</v>
      </c>
      <c r="J19" s="65">
        <f>IF(C19="DNC",Boat!D32,IF(C19="RC",Boat!D32,IF(C19="NR",Boat!D32,IF(C19="NC",Boat!D32,Boat!F32))))</f>
        <v>180</v>
      </c>
      <c r="XFC19" s="106"/>
      <c r="XFD19" s="107"/>
    </row>
    <row r="20" spans="1:10 16383:16384" s="27" customFormat="1" ht="14" x14ac:dyDescent="0.3">
      <c r="A20" s="39" t="str">
        <f>Boat!A18</f>
        <v>BLEW BAYOU II</v>
      </c>
      <c r="B20" s="40" t="str">
        <f>Boat!I18</f>
        <v>Jim Bradshaw</v>
      </c>
      <c r="C20" s="113" t="s">
        <v>193</v>
      </c>
      <c r="D20" s="66">
        <f>VLOOKUP(CLASS,CLASS_START,2,FALSE)</f>
        <v>0.77777777777777779</v>
      </c>
      <c r="E20" s="133">
        <v>0.84700231481481481</v>
      </c>
      <c r="F20" s="133">
        <f>+E20-D20</f>
        <v>6.9224537037037015E-2</v>
      </c>
      <c r="G20" s="133">
        <f>+(650/(550+J20))*F20</f>
        <v>6.2407696357939059E-2</v>
      </c>
      <c r="H20" s="40" t="str">
        <f>Boat!B18</f>
        <v>Pearson 33-2</v>
      </c>
      <c r="I20" s="40">
        <f>Boat!C18</f>
        <v>88040</v>
      </c>
      <c r="J20" s="65">
        <f>IF(C20="DNC",Boat!D18,IF(C20="RC",Boat!D18,IF(C20="NR",Boat!D18,IF(C20="NC",Boat!D18,Boat!F18))))</f>
        <v>171</v>
      </c>
      <c r="XFC20" s="106"/>
      <c r="XFD20" s="107"/>
    </row>
    <row r="21" spans="1:10 16383:16384" s="27" customFormat="1" ht="14" x14ac:dyDescent="0.3">
      <c r="A21" s="39" t="str">
        <f>Boat!A40</f>
        <v>RESILIENT</v>
      </c>
      <c r="B21" s="40" t="str">
        <f>Boat!I40</f>
        <v>Bob Spann</v>
      </c>
      <c r="C21" s="113" t="s">
        <v>193</v>
      </c>
      <c r="D21" s="66">
        <f>VLOOKUP(CLASS,CLASS_START,2,FALSE)</f>
        <v>0.77777777777777779</v>
      </c>
      <c r="E21" s="66">
        <v>0.85312500000000002</v>
      </c>
      <c r="F21" s="133">
        <f>+E21-D21</f>
        <v>7.5347222222222232E-2</v>
      </c>
      <c r="G21" s="133">
        <f>+(650/(550+J21))*F21</f>
        <v>6.6815408519023803E-2</v>
      </c>
      <c r="H21" s="40" t="str">
        <f>Boat!B40</f>
        <v>Alerion Express 28-2</v>
      </c>
      <c r="I21" s="40">
        <f>Boat!C40</f>
        <v>192</v>
      </c>
      <c r="J21" s="65">
        <f>IF(C21="DNC",Boat!D40,IF(C21="RC",Boat!D40,IF(C21="NR",Boat!D40,IF(C21="NC",Boat!D40,Boat!F40))))</f>
        <v>183</v>
      </c>
      <c r="XFC21" s="106"/>
      <c r="XFD21" s="107"/>
    </row>
    <row r="22" spans="1:10 16383:16384" s="27" customFormat="1" ht="14" x14ac:dyDescent="0.3">
      <c r="A22" s="39" t="str">
        <f>Boat!A30</f>
        <v>KAYA</v>
      </c>
      <c r="B22" s="40" t="str">
        <f>Boat!I30</f>
        <v>John Uelmen</v>
      </c>
      <c r="C22" s="113" t="s">
        <v>193</v>
      </c>
      <c r="D22" s="66">
        <f>VLOOKUP(CLASS,CLASS_START,2,FALSE)</f>
        <v>0.77777777777777779</v>
      </c>
      <c r="E22" s="85">
        <v>0.87696759259259249</v>
      </c>
      <c r="F22" s="133">
        <f>+E22-D22</f>
        <v>9.9189814814814703E-2</v>
      </c>
      <c r="G22" s="133">
        <f>+(650/(550+J22))*F22</f>
        <v>9.2901123385633361E-2</v>
      </c>
      <c r="H22" s="40" t="str">
        <f>Boat!B30</f>
        <v>Jeanneau 36</v>
      </c>
      <c r="I22" s="40">
        <f>Boat!C30</f>
        <v>52196</v>
      </c>
      <c r="J22" s="65">
        <f>IF(C22="DNC",Boat!D30,IF(C22="RC",Boat!D30,IF(C22="NR",Boat!D30,IF(C22="NC",Boat!D30,Boat!F30))))</f>
        <v>144</v>
      </c>
      <c r="XFC22" s="106"/>
      <c r="XFD22" s="107"/>
    </row>
    <row r="23" spans="1:10 16383:16384" s="27" customFormat="1" ht="14" x14ac:dyDescent="0.3">
      <c r="A23" s="39" t="str">
        <f>Boat!A42</f>
        <v>SALUTE</v>
      </c>
      <c r="B23" s="40" t="str">
        <f>Boat!I42</f>
        <v>Jeff Bowen</v>
      </c>
      <c r="C23" s="113" t="s">
        <v>192</v>
      </c>
      <c r="D23" s="66">
        <f>VLOOKUP(CLASS,CLASS_START,2,FALSE)</f>
        <v>0.77430555555555547</v>
      </c>
      <c r="E23" s="133">
        <v>0.81446759259259249</v>
      </c>
      <c r="F23" s="133">
        <f>+E23-D23</f>
        <v>4.0162037037037024E-2</v>
      </c>
      <c r="G23" s="133">
        <f>+(650/(550+J23))*F23</f>
        <v>3.7293320105820094E-2</v>
      </c>
      <c r="H23" s="40" t="str">
        <f>Boat!B42</f>
        <v>Pearson 34</v>
      </c>
      <c r="I23" s="40">
        <f>Boat!C42</f>
        <v>168</v>
      </c>
      <c r="J23" s="65">
        <f>IF(C23="DNC",Boat!D42,IF(C23="RC",Boat!D42,IF(C23="NR",Boat!D42,IF(C23="NC",Boat!D42,Boat!F42))))</f>
        <v>150</v>
      </c>
      <c r="XFC23" s="106"/>
      <c r="XFD23" s="107"/>
    </row>
    <row r="24" spans="1:10 16383:16384" s="27" customFormat="1" ht="14" x14ac:dyDescent="0.3">
      <c r="A24" s="39" t="s">
        <v>219</v>
      </c>
      <c r="B24" s="40" t="s">
        <v>220</v>
      </c>
      <c r="C24" s="134" t="s">
        <v>192</v>
      </c>
      <c r="D24" s="66">
        <f>VLOOKUP(CLASS,CLASS_START,2,FALSE)</f>
        <v>0.77430555555555547</v>
      </c>
      <c r="E24" s="66">
        <v>0.81261574074074072</v>
      </c>
      <c r="F24" s="133">
        <f>+E24-D24</f>
        <v>3.8310185185185253E-2</v>
      </c>
      <c r="G24" s="133">
        <f>+(650/(550+J24))*F24</f>
        <v>4.062254546553086E-2</v>
      </c>
      <c r="H24" s="40" t="s">
        <v>221</v>
      </c>
      <c r="I24" s="40">
        <v>15</v>
      </c>
      <c r="J24" s="65">
        <v>63</v>
      </c>
      <c r="XFC24" s="106"/>
      <c r="XFD24" s="107"/>
    </row>
    <row r="25" spans="1:10 16383:16384" s="27" customFormat="1" ht="14" x14ac:dyDescent="0.3">
      <c r="A25" s="39" t="str">
        <f>Boat!A48</f>
        <v>SPOOK</v>
      </c>
      <c r="B25" s="40" t="str">
        <f>Boat!I48</f>
        <v>Rich Ordeman</v>
      </c>
      <c r="C25" s="113" t="s">
        <v>192</v>
      </c>
      <c r="D25" s="66">
        <f>VLOOKUP(CLASS,CLASS_START,2,FALSE)</f>
        <v>0.77430555555555547</v>
      </c>
      <c r="E25" s="133">
        <v>0.82819444444444434</v>
      </c>
      <c r="F25" s="133">
        <f>+E25-D25</f>
        <v>5.3888888888888875E-2</v>
      </c>
      <c r="G25" s="133">
        <f>+(650/(550+J25))*F25</f>
        <v>4.8582216057944203E-2</v>
      </c>
      <c r="H25" s="40" t="str">
        <f>Boat!B48</f>
        <v>Beneteau First 29</v>
      </c>
      <c r="I25" s="40">
        <f>Boat!C48</f>
        <v>63306</v>
      </c>
      <c r="J25" s="65">
        <f>IF(C25="DNC",Boat!D48,IF(C25="RC",Boat!D48,IF(C25="NR",Boat!D48,IF(C25="NC",Boat!D48,Boat!F48))))</f>
        <v>171</v>
      </c>
      <c r="XFC25" s="106"/>
      <c r="XFD25" s="107"/>
    </row>
    <row r="26" spans="1:10 16383:16384" s="27" customFormat="1" ht="14" x14ac:dyDescent="0.3">
      <c r="A26" s="39" t="str">
        <f>Boat!A19</f>
        <v>CANTATA</v>
      </c>
      <c r="B26" s="40" t="str">
        <f>Boat!I19</f>
        <v>Hank Chalkley</v>
      </c>
      <c r="C26" s="113" t="s">
        <v>192</v>
      </c>
      <c r="D26" s="66">
        <f>VLOOKUP(CLASS,CLASS_START,2,FALSE)</f>
        <v>0.77430555555555547</v>
      </c>
      <c r="E26" s="69">
        <v>0.82652777777777775</v>
      </c>
      <c r="F26" s="133">
        <f>+E26-D26</f>
        <v>5.2222222222222281E-2</v>
      </c>
      <c r="G26" s="133">
        <f>+(650/(550+J26))*F26</f>
        <v>4.9771912675138537E-2</v>
      </c>
      <c r="H26" s="40" t="str">
        <f>Boat!B19</f>
        <v>Beneteau First 35s5</v>
      </c>
      <c r="I26" s="40">
        <f>Boat!C19</f>
        <v>110</v>
      </c>
      <c r="J26" s="65">
        <f>IF(C26="DNC",Boat!D19,IF(C26="RC",Boat!D19,IF(C26="NR",Boat!D19,IF(C26="NC",Boat!D19,Boat!F19))))</f>
        <v>132</v>
      </c>
      <c r="XFC26" s="106"/>
      <c r="XFD26" s="107">
        <v>1</v>
      </c>
    </row>
    <row r="27" spans="1:10 16383:16384" s="27" customFormat="1" ht="14" x14ac:dyDescent="0.3">
      <c r="A27" s="39" t="str">
        <f>Boat!A54</f>
        <v>UNCLOUDY DAY</v>
      </c>
      <c r="B27" s="40" t="str">
        <f>Boat!I54</f>
        <v>Beda Brichacek</v>
      </c>
      <c r="C27" s="113" t="s">
        <v>180</v>
      </c>
      <c r="D27" s="66">
        <f>VLOOKUP(CLASS,CLASS_START,2,FALSE)</f>
        <v>0</v>
      </c>
      <c r="E27" s="66"/>
      <c r="F27" s="133">
        <f>+E27-D27</f>
        <v>0</v>
      </c>
      <c r="G27" s="133">
        <f>+(650/(550+J27))*F27</f>
        <v>0</v>
      </c>
      <c r="H27" s="40" t="str">
        <f>Boat!B54</f>
        <v>J/30</v>
      </c>
      <c r="I27" s="40">
        <f>Boat!C54</f>
        <v>40585</v>
      </c>
      <c r="J27" s="65">
        <f>IF(C27="DNC",Boat!D54,IF(C27="RC",Boat!D54,IF(C27="NR",Boat!D54,IF(C27="NC",Boat!D54,Boat!F54))))</f>
        <v>147</v>
      </c>
      <c r="XFC27" s="106"/>
      <c r="XFD27" s="107"/>
    </row>
    <row r="28" spans="1:10 16383:16384" s="27" customFormat="1" ht="14" x14ac:dyDescent="0.3">
      <c r="A28" s="39" t="str">
        <f>Boat!A35</f>
        <v>NAUTI-PAWS</v>
      </c>
      <c r="B28" s="40" t="str">
        <f>Boat!I35</f>
        <v>William Kruse</v>
      </c>
      <c r="C28" s="113" t="s">
        <v>169</v>
      </c>
      <c r="D28" s="66" t="str">
        <f>VLOOKUP(CLASS,CLASS_START,2,FALSE)</f>
        <v>DNC</v>
      </c>
      <c r="E28" s="133"/>
      <c r="F28" s="133" t="e">
        <f>+E28-D28</f>
        <v>#VALUE!</v>
      </c>
      <c r="G28" s="133" t="e">
        <f>+(650/(550+J28))*F28</f>
        <v>#VALUE!</v>
      </c>
      <c r="H28" s="40" t="str">
        <f>Boat!B35</f>
        <v>O'Day 35</v>
      </c>
      <c r="I28" s="40">
        <f>Boat!C35</f>
        <v>93245</v>
      </c>
      <c r="J28" s="65">
        <f>IF(C28="DNC",Boat!D35,IF(C28="RC",Boat!D35,IF(C28="NR",Boat!D35,IF(C28="NC",Boat!D35,Boat!F35))))</f>
        <v>186</v>
      </c>
      <c r="XFC28" s="106"/>
      <c r="XFD28" s="107"/>
    </row>
    <row r="29" spans="1:10 16383:16384" s="27" customFormat="1" ht="14" x14ac:dyDescent="0.3">
      <c r="A29" s="39" t="str">
        <f>Boat!A24</f>
        <v>FLYING CLOUD</v>
      </c>
      <c r="B29" s="40" t="str">
        <f>Boat!I24</f>
        <v>Terry Smith</v>
      </c>
      <c r="C29" s="113" t="s">
        <v>169</v>
      </c>
      <c r="D29" s="66" t="str">
        <f>VLOOKUP(CLASS,CLASS_START,2,FALSE)</f>
        <v>DNC</v>
      </c>
      <c r="E29" s="69"/>
      <c r="F29" s="133" t="e">
        <f>+E29-D29</f>
        <v>#VALUE!</v>
      </c>
      <c r="G29" s="133" t="e">
        <f>+(650/(550+J29))*F29</f>
        <v>#VALUE!</v>
      </c>
      <c r="H29" s="40" t="str">
        <f>Boat!B24</f>
        <v>Ranger 26</v>
      </c>
      <c r="I29" s="40">
        <f>Boat!C24</f>
        <v>51253</v>
      </c>
      <c r="J29" s="65">
        <f>IF(C29="DNC",Boat!D24,IF(C29="RC",Boat!D24,IF(C29="NR",Boat!D24,IF(C29="NC",Boat!D24,Boat!F24))))</f>
        <v>210</v>
      </c>
      <c r="XFC29" s="106"/>
      <c r="XFD29" s="107">
        <v>1</v>
      </c>
    </row>
    <row r="30" spans="1:10 16383:16384" s="27" customFormat="1" ht="14" x14ac:dyDescent="0.3">
      <c r="A30" s="39" t="str">
        <f>Boat!A33</f>
        <v>MAYA</v>
      </c>
      <c r="B30" s="40" t="str">
        <f>Boat!I33</f>
        <v>Ted Slotwinski</v>
      </c>
      <c r="C30" s="113" t="s">
        <v>169</v>
      </c>
      <c r="D30" s="66" t="s">
        <v>169</v>
      </c>
      <c r="E30" s="69"/>
      <c r="F30" s="133" t="e">
        <f>+E30-D30</f>
        <v>#VALUE!</v>
      </c>
      <c r="G30" s="133" t="e">
        <f>+(650/(550+J30))*F30</f>
        <v>#VALUE!</v>
      </c>
      <c r="H30" s="40" t="str">
        <f>Boat!B33</f>
        <v>Tartan 28</v>
      </c>
      <c r="I30" s="40">
        <f>Boat!C33</f>
        <v>31</v>
      </c>
      <c r="J30" s="65">
        <v>204</v>
      </c>
      <c r="XFC30" s="106"/>
      <c r="XFD30" s="107"/>
    </row>
    <row r="31" spans="1:10 16383:16384" s="27" customFormat="1" ht="14" x14ac:dyDescent="0.3">
      <c r="A31" s="39" t="str">
        <f>Boat!A29</f>
        <v>KAIO</v>
      </c>
      <c r="B31" s="40" t="str">
        <f>Boat!I29</f>
        <v>Ted Rogers</v>
      </c>
      <c r="C31" s="113" t="s">
        <v>169</v>
      </c>
      <c r="D31" s="66" t="s">
        <v>169</v>
      </c>
      <c r="E31" s="69"/>
      <c r="F31" s="133" t="e">
        <f>+E31-D31</f>
        <v>#VALUE!</v>
      </c>
      <c r="G31" s="133" t="e">
        <f>+(650/(550+J31))*F31</f>
        <v>#VALUE!</v>
      </c>
      <c r="H31" s="40" t="str">
        <f>Boat!B29</f>
        <v>C&amp;C 40</v>
      </c>
      <c r="I31" s="40">
        <f>Boat!C29</f>
        <v>23077</v>
      </c>
      <c r="J31" s="65">
        <f>IF(C29="DNC",Boat!D29,IF(C29="RC",Boat!D29,IF(C29="NR",Boat!D29,IF(C29="NC",Boat!D29,Boat!F29))))</f>
        <v>117</v>
      </c>
      <c r="XFC31" s="106"/>
      <c r="XFD31" s="107"/>
    </row>
    <row r="32" spans="1:10 16383:16384" s="27" customFormat="1" ht="14" x14ac:dyDescent="0.3">
      <c r="A32" s="39" t="str">
        <f>Boat!A34</f>
        <v>MURPHY'S LAW</v>
      </c>
      <c r="B32" s="40" t="str">
        <f>Boat!I34</f>
        <v>Roger Mason</v>
      </c>
      <c r="C32" s="113" t="s">
        <v>169</v>
      </c>
      <c r="D32" s="66" t="str">
        <f>VLOOKUP(CLASS,CLASS_START,2,FALSE)</f>
        <v>DNC</v>
      </c>
      <c r="E32" s="69"/>
      <c r="F32" s="133" t="e">
        <f>+E32-D32</f>
        <v>#VALUE!</v>
      </c>
      <c r="G32" s="133" t="e">
        <f>+(650/(550+J32))*F32</f>
        <v>#VALUE!</v>
      </c>
      <c r="H32" s="40" t="str">
        <f>Boat!B34</f>
        <v>Beneteau Ocn 38.1</v>
      </c>
      <c r="I32" s="40">
        <f>Boat!C34</f>
        <v>0</v>
      </c>
      <c r="J32" s="65">
        <f>IF(C32="DNC",Boat!D34,IF(C32="RC",Boat!D34,IF(C32="NR",Boat!D34,IF(C32="NC",Boat!D34,Boat!F34))))</f>
        <v>153</v>
      </c>
      <c r="XFC32" s="106"/>
      <c r="XFD32" s="107"/>
    </row>
    <row r="33" spans="1:12 16383:16384" s="27" customFormat="1" ht="14" x14ac:dyDescent="0.3">
      <c r="A33" s="39" t="str">
        <f>Boat!A12</f>
        <v>ADAGIO</v>
      </c>
      <c r="B33" s="40" t="str">
        <f>Boat!I12</f>
        <v>Peter Gill</v>
      </c>
      <c r="C33" s="113" t="s">
        <v>169</v>
      </c>
      <c r="D33" s="66" t="str">
        <f>VLOOKUP(CLASS,CLASS_START,2,FALSE)</f>
        <v>DNC</v>
      </c>
      <c r="E33" s="69"/>
      <c r="F33" s="133" t="e">
        <f>+E33-D33</f>
        <v>#VALUE!</v>
      </c>
      <c r="G33" s="133" t="e">
        <f>+(650/(550+J33))*F33</f>
        <v>#VALUE!</v>
      </c>
      <c r="H33" s="40" t="str">
        <f>Boat!B12</f>
        <v>Hanse 415</v>
      </c>
      <c r="I33" s="40">
        <f>Boat!C12</f>
        <v>415</v>
      </c>
      <c r="J33" s="65">
        <f>IF(C33="DNC",Boat!D12,IF(C33="RC",Boat!D12,IF(C33="NR",Boat!D12,IF(C33="NC",Boat!D12,Boat!F12))))</f>
        <v>87</v>
      </c>
      <c r="XFC33" s="106"/>
      <c r="XFD33" s="107"/>
    </row>
    <row r="34" spans="1:12 16383:16384" s="27" customFormat="1" ht="14" x14ac:dyDescent="0.3">
      <c r="A34" s="39" t="str">
        <f>Boat!A23</f>
        <v>FIRTH OF TAY</v>
      </c>
      <c r="B34" s="40" t="str">
        <f>Boat!I23</f>
        <v>Peter Dezendorf</v>
      </c>
      <c r="C34" s="113" t="s">
        <v>169</v>
      </c>
      <c r="D34" s="66" t="str">
        <f>VLOOKUP(CLASS,CLASS_START,2,FALSE)</f>
        <v>DNC</v>
      </c>
      <c r="E34" s="133"/>
      <c r="F34" s="133" t="e">
        <f>+E34-D34</f>
        <v>#VALUE!</v>
      </c>
      <c r="G34" s="133" t="e">
        <f>+(650/(550+J34))*F34</f>
        <v>#VALUE!</v>
      </c>
      <c r="H34" s="40" t="str">
        <f>Boat!B23</f>
        <v>Beneteau Ocn 35.1</v>
      </c>
      <c r="I34" s="40">
        <f>Boat!C23</f>
        <v>718</v>
      </c>
      <c r="J34" s="65">
        <f>IF(C34="DNC",Boat!D23,IF(C34="RC",Boat!D23,IF(C34="NR",Boat!D23,IF(C34="NC",Boat!D23,Boat!F23))))</f>
        <v>174</v>
      </c>
      <c r="XFC34" s="106"/>
      <c r="XFD34" s="107"/>
    </row>
    <row r="35" spans="1:12 16383:16384" s="27" customFormat="1" ht="14" x14ac:dyDescent="0.3">
      <c r="A35" s="39" t="str">
        <f>Boat!A43</f>
        <v>SEA BREEZE</v>
      </c>
      <c r="B35" s="40" t="str">
        <f>Boat!I43</f>
        <v>Pete Hickman</v>
      </c>
      <c r="C35" s="113" t="s">
        <v>169</v>
      </c>
      <c r="D35" s="66" t="str">
        <f>VLOOKUP(CLASS,CLASS_START,2,FALSE)</f>
        <v>DNC</v>
      </c>
      <c r="E35" s="133"/>
      <c r="F35" s="133" t="e">
        <f>+E35-D35</f>
        <v>#VALUE!</v>
      </c>
      <c r="G35" s="133" t="e">
        <f>+(650/(550+J35))*F35</f>
        <v>#VALUE!</v>
      </c>
      <c r="H35" s="40" t="str">
        <f>Boat!B43</f>
        <v>Catalina 30</v>
      </c>
      <c r="I35" s="40">
        <f>Boat!C43</f>
        <v>5192</v>
      </c>
      <c r="J35" s="65">
        <f>IF(C35="DNC",Boat!D43,IF(C35="RC",Boat!D43,IF(C35="NR",Boat!D43,IF(C35="NC",Boat!D43,Boat!F43))))</f>
        <v>192</v>
      </c>
      <c r="XFC35" s="106"/>
      <c r="XFD35" s="107"/>
    </row>
    <row r="36" spans="1:12 16383:16384" s="27" customFormat="1" ht="14" x14ac:dyDescent="0.3">
      <c r="A36" s="39" t="str">
        <f>Boat!A13</f>
        <v>AHOYA</v>
      </c>
      <c r="B36" s="40" t="str">
        <f>Boat!I13</f>
        <v>Patrick Doyle</v>
      </c>
      <c r="C36" s="113" t="s">
        <v>169</v>
      </c>
      <c r="D36" s="66" t="str">
        <f>VLOOKUP(CLASS,CLASS_START,2,FALSE)</f>
        <v>DNC</v>
      </c>
      <c r="E36" s="85"/>
      <c r="F36" s="133" t="e">
        <f>+E36-D36</f>
        <v>#VALUE!</v>
      </c>
      <c r="G36" s="133" t="e">
        <f>+(650/(550+J36))*F36</f>
        <v>#VALUE!</v>
      </c>
      <c r="H36" s="40" t="str">
        <f>Boat!B13</f>
        <v>Pearson 40</v>
      </c>
      <c r="I36" s="40" t="str">
        <f>Boat!C13</f>
        <v>P40</v>
      </c>
      <c r="J36" s="65">
        <f>IF(C36="DNC",Boat!D13,IF(C36="RC",Boat!D13,IF(C36="NR",Boat!D13,IF(C36="NC",Boat!D13,Boat!F13))))</f>
        <v>120</v>
      </c>
      <c r="XFC36" s="106"/>
      <c r="XFD36" s="107"/>
    </row>
    <row r="37" spans="1:12 16383:16384" s="27" customFormat="1" ht="14" x14ac:dyDescent="0.3">
      <c r="A37" s="39" t="str">
        <f>Boat!A15</f>
        <v>AMARA</v>
      </c>
      <c r="B37" s="40" t="str">
        <f>Boat!I15</f>
        <v>Michel Jichlinski</v>
      </c>
      <c r="C37" s="113" t="s">
        <v>169</v>
      </c>
      <c r="D37" s="66" t="str">
        <f>VLOOKUP(CLASS,CLASS_START,2,FALSE)</f>
        <v>DNC</v>
      </c>
      <c r="E37" s="85"/>
      <c r="F37" s="133" t="e">
        <f>+E37-D37</f>
        <v>#VALUE!</v>
      </c>
      <c r="G37" s="133" t="e">
        <f>+(650/(550+J37))*F37</f>
        <v>#VALUE!</v>
      </c>
      <c r="H37" s="40" t="str">
        <f>Boat!B15</f>
        <v>J/100</v>
      </c>
      <c r="I37" s="40" t="str">
        <f>Boat!C15</f>
        <v>J/100</v>
      </c>
      <c r="J37" s="65">
        <f>IF(C37="DNC",Boat!D15,IF(C37="RC",Boat!D15,IF(C37="NR",Boat!D15,IF(C37="NC",Boat!D15,Boat!F15))))</f>
        <v>99</v>
      </c>
      <c r="XFC37" s="106"/>
      <c r="XFD37" s="107"/>
    </row>
    <row r="38" spans="1:12 16383:16384" s="27" customFormat="1" ht="14" x14ac:dyDescent="0.3">
      <c r="A38" s="39" t="str">
        <f>Boat!A45</f>
        <v>SNACKTIME/RadioFlyer</v>
      </c>
      <c r="B38" s="40" t="str">
        <f>Boat!I45</f>
        <v>Matt Smith</v>
      </c>
      <c r="C38" s="113" t="s">
        <v>169</v>
      </c>
      <c r="D38" s="66" t="str">
        <f>VLOOKUP(CLASS,CLASS_START,2,FALSE)</f>
        <v>DNC</v>
      </c>
      <c r="E38" s="66"/>
      <c r="F38" s="133" t="e">
        <f>+E38-D38</f>
        <v>#VALUE!</v>
      </c>
      <c r="G38" s="133" t="e">
        <f>+(650/(550+J38))*F38</f>
        <v>#VALUE!</v>
      </c>
      <c r="H38" s="40" t="str">
        <f>Boat!B45</f>
        <v>C&amp;C110</v>
      </c>
      <c r="I38" s="40" t="str">
        <f>Boat!C45</f>
        <v>CC110</v>
      </c>
      <c r="J38" s="65">
        <f>IF(C37="DNC",Boat!D45,IF(C37="RC",Boat!D45,IF(C37="NR",Boat!D45,IF(C37="NC",Boat!D45,Boat!F45))))</f>
        <v>90</v>
      </c>
      <c r="XFC38" s="106"/>
      <c r="XFD38" s="107"/>
    </row>
    <row r="39" spans="1:12 16383:16384" s="27" customFormat="1" ht="14" x14ac:dyDescent="0.3">
      <c r="A39" s="39" t="str">
        <f>Boat!A25</f>
        <v>GLISSADE</v>
      </c>
      <c r="B39" s="40" t="str">
        <f>Boat!I25</f>
        <v>Kent Kunze</v>
      </c>
      <c r="C39" s="113" t="s">
        <v>169</v>
      </c>
      <c r="D39" s="66" t="str">
        <f>VLOOKUP(CLASS,CLASS_START,2,FALSE)</f>
        <v>DNC</v>
      </c>
      <c r="E39" s="85"/>
      <c r="F39" s="133" t="e">
        <f>+E39-D39</f>
        <v>#VALUE!</v>
      </c>
      <c r="G39" s="133" t="e">
        <f>+(650/(550+J39))*F39</f>
        <v>#VALUE!</v>
      </c>
      <c r="H39" s="40" t="str">
        <f>Boat!B25</f>
        <v>J/32</v>
      </c>
      <c r="I39" s="40">
        <f>Boat!C25</f>
        <v>93040</v>
      </c>
      <c r="J39" s="65">
        <f>IF(C39="DNC",Boat!D25,IF(C39="RC",Boat!D25,IF(C39="NR",Boat!D25,IF(C39="NC",Boat!D25,Boat!F25))))</f>
        <v>144</v>
      </c>
      <c r="XFC39" s="106"/>
      <c r="XFD39" s="107"/>
    </row>
    <row r="40" spans="1:12 16383:16384" s="27" customFormat="1" ht="14" x14ac:dyDescent="0.3">
      <c r="A40" s="39" t="str">
        <f>Boat!A28</f>
        <v>JUBILEE</v>
      </c>
      <c r="B40" s="40" t="str">
        <f>Boat!I28</f>
        <v>Keith Mayes</v>
      </c>
      <c r="C40" s="113" t="s">
        <v>169</v>
      </c>
      <c r="D40" s="66" t="str">
        <f>VLOOKUP(CLASS,CLASS_START,2,FALSE)</f>
        <v>DNC</v>
      </c>
      <c r="E40" s="85"/>
      <c r="F40" s="133" t="e">
        <f>+E40-D40</f>
        <v>#VALUE!</v>
      </c>
      <c r="G40" s="133" t="e">
        <f>+(650/(550+J40))*F40</f>
        <v>#VALUE!</v>
      </c>
      <c r="H40" s="40" t="str">
        <f>Boat!B28</f>
        <v>Beneteau 36.7</v>
      </c>
      <c r="I40" s="40" t="str">
        <f>Boat!C28</f>
        <v>USA 52324</v>
      </c>
      <c r="J40" s="65">
        <f>IF(C40="DNC",Boat!D28,IF(C40="RC",Boat!D28,IF(C40="NR",Boat!D28,IF(C40="NC",Boat!D28,Boat!F28))))</f>
        <v>78</v>
      </c>
      <c r="XFC40" s="106"/>
      <c r="XFD40" s="107"/>
    </row>
    <row r="41" spans="1:12 16383:16384" s="27" customFormat="1" ht="14" x14ac:dyDescent="0.3">
      <c r="A41" s="39" t="str">
        <f>Boat!A49</f>
        <v>STELLA MARIS</v>
      </c>
      <c r="B41" s="40" t="str">
        <f>Boat!I49</f>
        <v>Justin Hardeman</v>
      </c>
      <c r="C41" s="113" t="s">
        <v>169</v>
      </c>
      <c r="D41" s="66" t="str">
        <f>VLOOKUP(CLASS,CLASS_START,2,FALSE)</f>
        <v>DNC</v>
      </c>
      <c r="E41" s="66"/>
      <c r="F41" s="133" t="e">
        <f>+E41-D41</f>
        <v>#VALUE!</v>
      </c>
      <c r="G41" s="133" t="e">
        <f>+(650/(550+J41))*F41</f>
        <v>#VALUE!</v>
      </c>
      <c r="H41" s="40" t="str">
        <f>Boat!B49</f>
        <v>Hanse 370</v>
      </c>
      <c r="I41" s="40">
        <f>Boat!C49</f>
        <v>53585</v>
      </c>
      <c r="J41" s="65">
        <f>IF(C41="DNC",Boat!D49,IF(C41="RC",Boat!D49,IF(C41="NR",Boat!D49,IF(C41="NC",Boat!D49,Boat!F49))))</f>
        <v>132</v>
      </c>
      <c r="XFC41" s="106"/>
      <c r="XFD41" s="107"/>
    </row>
    <row r="42" spans="1:12 16383:16384" s="152" customFormat="1" ht="14" x14ac:dyDescent="0.3">
      <c r="A42" s="39" t="str">
        <f>Boat!A38</f>
        <v>PHYXIUS</v>
      </c>
      <c r="B42" s="40" t="str">
        <f>Boat!I38</f>
        <v>Jonathan W Rajski</v>
      </c>
      <c r="C42" s="113" t="s">
        <v>169</v>
      </c>
      <c r="D42" s="66" t="str">
        <f>VLOOKUP(CLASS,CLASS_START,2,FALSE)</f>
        <v>DNC</v>
      </c>
      <c r="E42" s="66"/>
      <c r="F42" s="133" t="e">
        <f>+E42-D42</f>
        <v>#VALUE!</v>
      </c>
      <c r="G42" s="133" t="e">
        <f>+(650/(550+J42))*F42</f>
        <v>#VALUE!</v>
      </c>
      <c r="H42" s="40" t="str">
        <f>Boat!B38</f>
        <v>Bavaria 34</v>
      </c>
      <c r="I42" s="40" t="str">
        <f>Boat!C38</f>
        <v>B34</v>
      </c>
      <c r="J42" s="65">
        <v>144</v>
      </c>
      <c r="K42" s="21"/>
      <c r="L42" s="71"/>
      <c r="XFD42" s="107"/>
    </row>
    <row r="43" spans="1:12 16383:16384" s="152" customFormat="1" ht="14" x14ac:dyDescent="0.3">
      <c r="A43" s="39" t="str">
        <f>Boat!A37</f>
        <v>ORIANA</v>
      </c>
      <c r="B43" s="40" t="str">
        <f>Boat!I37</f>
        <v>Joe Davis</v>
      </c>
      <c r="C43" s="113" t="s">
        <v>169</v>
      </c>
      <c r="D43" s="66" t="str">
        <f>VLOOKUP(CLASS,CLASS_START,2,FALSE)</f>
        <v>DNC</v>
      </c>
      <c r="E43" s="66"/>
      <c r="F43" s="133" t="e">
        <f>+E43-D43</f>
        <v>#VALUE!</v>
      </c>
      <c r="G43" s="133" t="e">
        <f>+(650/(550+J43))*F43</f>
        <v>#VALUE!</v>
      </c>
      <c r="H43" s="40" t="str">
        <f>Boat!B37</f>
        <v>Jeanneau 40</v>
      </c>
      <c r="I43" s="40" t="str">
        <f>Boat!C37</f>
        <v>USA 61448</v>
      </c>
      <c r="J43" s="65">
        <f>IF(C43="DNC",Boat!D37,IF(C43="RC",Boat!D37,IF(C43="NR",Boat!D37,IF(C43="NC",Boat!D37,Boat!F37))))</f>
        <v>126</v>
      </c>
      <c r="K43" s="21"/>
      <c r="L43" s="22"/>
      <c r="XFD43" s="107"/>
    </row>
    <row r="44" spans="1:12 16383:16384" s="152" customFormat="1" ht="12.75" customHeight="1" x14ac:dyDescent="0.3">
      <c r="A44" s="39" t="str">
        <f>Boat!A36</f>
        <v>NOCTURNE</v>
      </c>
      <c r="B44" s="40" t="str">
        <f>Boat!I36</f>
        <v>Joe  Laun</v>
      </c>
      <c r="C44" s="113" t="s">
        <v>169</v>
      </c>
      <c r="D44" s="66" t="str">
        <f>VLOOKUP(CLASS,CLASS_START,2,FALSE)</f>
        <v>DNC</v>
      </c>
      <c r="E44" s="66"/>
      <c r="F44" s="133" t="e">
        <f>+E44-D44</f>
        <v>#VALUE!</v>
      </c>
      <c r="G44" s="133" t="e">
        <f>+(650/(550+J44))*F44</f>
        <v>#VALUE!</v>
      </c>
      <c r="H44" s="40" t="str">
        <f>Boat!B36</f>
        <v>Dehler 42</v>
      </c>
      <c r="I44" s="40">
        <f>Boat!C36</f>
        <v>61391</v>
      </c>
      <c r="J44" s="65">
        <f>IF(C44="DNC",Boat!D36,IF(C44="RC",Boat!D36,IF(C44="NR",Boat!D36,IF(C44="NC",Boat!D36,Boat!F36))))</f>
        <v>0</v>
      </c>
      <c r="K44" s="21"/>
      <c r="L44" s="22"/>
      <c r="XFD44" s="107"/>
    </row>
    <row r="45" spans="1:12 16383:16384" s="152" customFormat="1" ht="14" x14ac:dyDescent="0.3">
      <c r="A45" s="39" t="str">
        <f>Boat!A31</f>
        <v>LAURA T</v>
      </c>
      <c r="B45" s="40" t="str">
        <f>Boat!I31</f>
        <v>Jesse Falsone</v>
      </c>
      <c r="C45" s="113" t="s">
        <v>169</v>
      </c>
      <c r="D45" s="66" t="str">
        <f>VLOOKUP(CLASS,CLASS_START,2,FALSE)</f>
        <v>DNC</v>
      </c>
      <c r="E45" s="85"/>
      <c r="F45" s="133" t="e">
        <f>+E45-D45</f>
        <v>#VALUE!</v>
      </c>
      <c r="G45" s="133" t="e">
        <f>+(650/(550+J45))*F45</f>
        <v>#VALUE!</v>
      </c>
      <c r="H45" s="40" t="str">
        <f>Boat!B31</f>
        <v>Tartan 37-2</v>
      </c>
      <c r="I45" s="40">
        <f>Boat!C31</f>
        <v>240</v>
      </c>
      <c r="J45" s="65">
        <f>IF(C43="DNC",Boat!D31,IF(C43="RC",Boat!D31,IF(C43="NR",Boat!D31,IF(C43="NC",Boat!D31,Boat!F31))))</f>
        <v>153</v>
      </c>
      <c r="K45" s="21"/>
      <c r="L45" s="22"/>
    </row>
    <row r="46" spans="1:12 16383:16384" s="152" customFormat="1" ht="14" x14ac:dyDescent="0.3">
      <c r="A46" s="39" t="str">
        <f>Boat!A44</f>
        <v>SMOKE</v>
      </c>
      <c r="B46" s="40" t="str">
        <f>Boat!I44</f>
        <v>Jeff Jeglinski</v>
      </c>
      <c r="C46" s="113" t="s">
        <v>169</v>
      </c>
      <c r="D46" s="66" t="str">
        <f>VLOOKUP(CLASS,CLASS_START,2,FALSE)</f>
        <v>DNC</v>
      </c>
      <c r="E46" s="169"/>
      <c r="F46" s="133" t="e">
        <f>+E46-D46</f>
        <v>#VALUE!</v>
      </c>
      <c r="G46" s="133" t="e">
        <f>+(650/(550+J46))*F46</f>
        <v>#VALUE!</v>
      </c>
      <c r="H46" s="40" t="str">
        <f>Boat!B44</f>
        <v>C&amp;C 27-3</v>
      </c>
      <c r="I46" s="40">
        <f>Boat!C44</f>
        <v>63233</v>
      </c>
      <c r="J46" s="65">
        <f>IF(C46="DNC",Boat!D44,IF(C46="RC",Boat!D44,IF(C46="NR",Boat!D44,IF(C46="NC",Boat!D44,Boat!F44))))</f>
        <v>183</v>
      </c>
      <c r="K46" s="21"/>
      <c r="L46" s="22"/>
    </row>
    <row r="47" spans="1:12 16383:16384" s="152" customFormat="1" ht="14" x14ac:dyDescent="0.3">
      <c r="A47" s="39" t="str">
        <f>Boat!A22</f>
        <v>FINE TUNED</v>
      </c>
      <c r="B47" s="40" t="str">
        <f>Boat!I22</f>
        <v>Jason Fox</v>
      </c>
      <c r="C47" s="113" t="s">
        <v>169</v>
      </c>
      <c r="D47" s="66" t="str">
        <f>VLOOKUP(CLASS,CLASS_START,2,FALSE)</f>
        <v>DNC</v>
      </c>
      <c r="E47" s="175"/>
      <c r="F47" s="133" t="e">
        <f>+E47-D47</f>
        <v>#VALUE!</v>
      </c>
      <c r="G47" s="133" t="e">
        <f>+(650/(550+J47))*F47</f>
        <v>#VALUE!</v>
      </c>
      <c r="H47" s="40" t="str">
        <f>Boat!B22</f>
        <v>Beneteau Ocn 38.1</v>
      </c>
      <c r="I47" s="40" t="str">
        <f>Boat!C22</f>
        <v>USA 61324</v>
      </c>
      <c r="J47" s="65">
        <f>IF(C47="DNC",Boat!D22,IF(C47="RC",Boat!D22,IF(C47="NR",Boat!D22,IF(C47="NC",Boat!D22,Boat!F22))))</f>
        <v>147</v>
      </c>
      <c r="K47" s="21"/>
      <c r="L47" s="22"/>
      <c r="XFD47" s="152">
        <v>1</v>
      </c>
    </row>
    <row r="48" spans="1:12 16383:16384" s="152" customFormat="1" ht="14" x14ac:dyDescent="0.3">
      <c r="A48" s="39" t="str">
        <f>Boat!A20</f>
        <v>CAROLINA BLUE</v>
      </c>
      <c r="B48" s="40" t="str">
        <f>Boat!I20</f>
        <v>Gerry Perez</v>
      </c>
      <c r="C48" s="113" t="s">
        <v>169</v>
      </c>
      <c r="D48" s="66" t="s">
        <v>169</v>
      </c>
      <c r="E48" s="66"/>
      <c r="F48" s="133" t="e">
        <f>+E48-D48</f>
        <v>#VALUE!</v>
      </c>
      <c r="G48" s="133" t="e">
        <f>+(650/(550+J48))*F48</f>
        <v>#VALUE!</v>
      </c>
      <c r="H48" s="40" t="str">
        <f>Boat!B20</f>
        <v>J/30</v>
      </c>
      <c r="I48" s="40">
        <f>Boat!C20</f>
        <v>476</v>
      </c>
      <c r="J48" s="65">
        <f>IF(C48="DNC",Boat!D20,IF(C48="RC",Boat!D20,IF(C48="NR",Boat!D20,IF(C48="NC",Boat!D20,Boat!F20))))</f>
        <v>147</v>
      </c>
      <c r="K48" s="21"/>
      <c r="L48" s="22"/>
      <c r="XFD48" s="152">
        <v>1</v>
      </c>
    </row>
    <row r="49" spans="1:12" s="152" customFormat="1" ht="14" x14ac:dyDescent="0.3">
      <c r="A49" s="39" t="str">
        <f>Boat!A21</f>
        <v>DELIRIUM</v>
      </c>
      <c r="B49" s="40" t="str">
        <f>Boat!I21</f>
        <v>David McCullough</v>
      </c>
      <c r="C49" s="113" t="s">
        <v>169</v>
      </c>
      <c r="D49" s="66" t="str">
        <f>VLOOKUP(CLASS,CLASS_START,2,FALSE)</f>
        <v>DNC</v>
      </c>
      <c r="E49" s="66"/>
      <c r="F49" s="133" t="e">
        <f>+E49-D49</f>
        <v>#VALUE!</v>
      </c>
      <c r="G49" s="133" t="e">
        <f>+(650/(550+J49))*F49</f>
        <v>#VALUE!</v>
      </c>
      <c r="H49" s="40" t="str">
        <f>Boat!B21</f>
        <v>J/33</v>
      </c>
      <c r="I49" s="40">
        <f>Boat!C21</f>
        <v>22</v>
      </c>
      <c r="J49" s="65">
        <f>IF(C49="DNC",Boat!D21,IF(C49="RC",Boat!D21,IF(C49="NR",Boat!D21,IF(C49="NC",Boat!D21,Boat!F21))))</f>
        <v>84</v>
      </c>
      <c r="K49" s="21"/>
      <c r="L49" s="22"/>
    </row>
    <row r="50" spans="1:12" s="152" customFormat="1" ht="14" x14ac:dyDescent="0.3">
      <c r="A50" s="39" t="str">
        <f>Boat!A16</f>
        <v>AURORA</v>
      </c>
      <c r="B50" s="40" t="str">
        <f>Boat!I16</f>
        <v>Dave Paroulek</v>
      </c>
      <c r="C50" s="113" t="s">
        <v>169</v>
      </c>
      <c r="D50" s="66" t="str">
        <f>VLOOKUP(CLASS,CLASS_START,2,FALSE)</f>
        <v>DNC</v>
      </c>
      <c r="E50" s="66"/>
      <c r="F50" s="133" t="e">
        <f>+E50-D50</f>
        <v>#VALUE!</v>
      </c>
      <c r="G50" s="133" t="e">
        <f>+(650/(550+J50))*F50</f>
        <v>#VALUE!</v>
      </c>
      <c r="H50" s="40" t="str">
        <f>Boat!B16</f>
        <v>S2 7.9</v>
      </c>
      <c r="I50" s="40">
        <f>Boat!C16</f>
        <v>527</v>
      </c>
      <c r="J50" s="65">
        <f>IF(C50="DNC",Boat!D16,IF(C50="RC",Boat!D16,IF(C50="NR",Boat!D16,IF(C50="NC",Boat!D16,Boat!F16))))</f>
        <v>174</v>
      </c>
      <c r="K50" s="21"/>
      <c r="L50" s="22"/>
    </row>
    <row r="51" spans="1:12" s="152" customFormat="1" ht="14" x14ac:dyDescent="0.3">
      <c r="A51" s="39" t="str">
        <f>Boat!A27</f>
        <v>HAWKEYE</v>
      </c>
      <c r="B51" s="40" t="str">
        <f>Boat!I27</f>
        <v>Andy Harvey</v>
      </c>
      <c r="C51" s="113" t="s">
        <v>169</v>
      </c>
      <c r="D51" s="66" t="str">
        <f>VLOOKUP(CLASS,CLASS_START,2,FALSE)</f>
        <v>DNC</v>
      </c>
      <c r="E51" s="85"/>
      <c r="F51" s="133" t="e">
        <f>+E51-D51</f>
        <v>#VALUE!</v>
      </c>
      <c r="G51" s="133" t="e">
        <f>+(650/(550+J51))*F51</f>
        <v>#VALUE!</v>
      </c>
      <c r="H51" s="40" t="str">
        <f>Boat!B27</f>
        <v>Olson 911SE</v>
      </c>
      <c r="I51" s="40">
        <f>Boat!C27</f>
        <v>149</v>
      </c>
      <c r="J51" s="65">
        <f>IF(C51="DNC",Boat!D27,IF(C51="RC",Boat!D27,IF(C51="NR",Boat!D27,IF(C51="NC",Boat!D27,Boat!F27))))</f>
        <v>132</v>
      </c>
      <c r="K51" s="21"/>
      <c r="L51" s="22"/>
    </row>
    <row r="52" spans="1:12" s="152" customFormat="1" ht="14" x14ac:dyDescent="0.3">
      <c r="A52" s="39" t="str">
        <f>Boat!A46</f>
        <v>SOTHERON</v>
      </c>
      <c r="B52" s="40" t="str">
        <f>Boat!I46</f>
        <v>Andrew Shelburne</v>
      </c>
      <c r="C52" s="113" t="s">
        <v>169</v>
      </c>
      <c r="D52" s="66" t="str">
        <f>VLOOKUP(CLASS,CLASS_START,2,FALSE)</f>
        <v>DNC</v>
      </c>
      <c r="E52" s="27"/>
      <c r="F52" s="133" t="e">
        <f>+E54-D52</f>
        <v>#VALUE!</v>
      </c>
      <c r="G52" s="133" t="e">
        <f>+(650/(550+J52))*F52</f>
        <v>#VALUE!</v>
      </c>
      <c r="H52" s="40" t="str">
        <f>Boat!B46</f>
        <v>Seafarer 31</v>
      </c>
      <c r="I52" s="40">
        <f>Boat!C46</f>
        <v>31</v>
      </c>
      <c r="J52" s="65">
        <f>IF(C52="DNC",Boat!D46,IF(C52="RC",Boat!D46,IF(C52="NR",Boat!D46,IF(C52="NC",Boat!D46,Boat!F46))))</f>
        <v>228</v>
      </c>
      <c r="K52" s="21"/>
      <c r="L52" s="22"/>
    </row>
    <row r="53" spans="1:12" s="152" customFormat="1" ht="14" x14ac:dyDescent="0.3">
      <c r="A53" s="39" t="str">
        <f>Boat!A14</f>
        <v>ALLEGIANT</v>
      </c>
      <c r="B53" s="40" t="str">
        <f>Boat!I14</f>
        <v>Albert Bossar</v>
      </c>
      <c r="C53" s="113" t="s">
        <v>169</v>
      </c>
      <c r="D53" s="66" t="str">
        <f>VLOOKUP(CLASS,CLASS_START,2,FALSE)</f>
        <v>DNC</v>
      </c>
      <c r="E53" s="85"/>
      <c r="F53" s="133" t="e">
        <f>+E53-D53</f>
        <v>#VALUE!</v>
      </c>
      <c r="G53" s="133" t="e">
        <f>+(650/(550+J53))*F53</f>
        <v>#VALUE!</v>
      </c>
      <c r="H53" s="40" t="str">
        <f>Boat!B14</f>
        <v>J/42</v>
      </c>
      <c r="I53" s="40">
        <f>Boat!C14</f>
        <v>93556</v>
      </c>
      <c r="J53" s="65">
        <f>IF(C53="DNC",Boat!D14,IF(C53="RC",Boat!D14,IF(C53="NR",Boat!D14,IF(C53="NC",Boat!D14,Boat!F14))))</f>
        <v>84</v>
      </c>
      <c r="K53" s="21"/>
      <c r="L53" s="22"/>
    </row>
    <row r="54" spans="1:12" s="152" customFormat="1" ht="14" x14ac:dyDescent="0.3">
      <c r="A54" s="39" t="s">
        <v>222</v>
      </c>
      <c r="B54" s="40"/>
      <c r="C54" s="134" t="s">
        <v>169</v>
      </c>
      <c r="D54" s="66" t="s">
        <v>169</v>
      </c>
      <c r="E54" s="66"/>
      <c r="F54" s="133" t="e">
        <f>+E54-D54</f>
        <v>#VALUE!</v>
      </c>
      <c r="G54" s="133" t="e">
        <f>+(650/(550+J54))*F54</f>
        <v>#VALUE!</v>
      </c>
      <c r="H54" s="40" t="s">
        <v>223</v>
      </c>
      <c r="I54" s="40" t="s">
        <v>224</v>
      </c>
      <c r="J54" s="65">
        <v>132</v>
      </c>
      <c r="K54" s="21"/>
      <c r="L54" s="22"/>
    </row>
    <row r="55" spans="1:12" s="152" customFormat="1" ht="14" x14ac:dyDescent="0.3">
      <c r="A55" s="39" t="str">
        <f>Boat!A51</f>
        <v>SULTAN</v>
      </c>
      <c r="B55" s="40" t="str">
        <f>Boat!I51</f>
        <v>Carlos Colon</v>
      </c>
      <c r="C55" s="113" t="s">
        <v>169</v>
      </c>
      <c r="D55" s="66" t="str">
        <f>VLOOKUP(CLASS,CLASS_START,2,FALSE)</f>
        <v>DNC</v>
      </c>
      <c r="E55" s="66"/>
      <c r="F55" s="133" t="e">
        <f t="shared" ref="F55:F57" si="0">+E55-D55</f>
        <v>#VALUE!</v>
      </c>
      <c r="G55" s="133" t="e">
        <f t="shared" ref="G55" si="1">+(650/(550+J55))*F55</f>
        <v>#VALUE!</v>
      </c>
      <c r="H55" s="40" t="str">
        <f>Boat!B51</f>
        <v>Sabre 38-2</v>
      </c>
      <c r="I55" s="40" t="str">
        <f>Boat!C51</f>
        <v>US4279</v>
      </c>
      <c r="J55" s="65">
        <f>IF(C55="DNC",Boat!D51,IF(C55="RC",Boat!D51,IF(C55="NR",Boat!D51,IF(C55="NC",Boat!D51,Boat!F51))))</f>
        <v>141</v>
      </c>
      <c r="K55" s="21"/>
      <c r="L55" s="22"/>
    </row>
    <row r="56" spans="1:12" s="152" customFormat="1" ht="14" x14ac:dyDescent="0.3">
      <c r="A56" s="39" t="str">
        <f>Boat!A52</f>
        <v>SunRae</v>
      </c>
      <c r="B56" s="39" t="str">
        <f>Boat!B52</f>
        <v>Hunter 340 SD</v>
      </c>
      <c r="C56" s="166" t="s">
        <v>169</v>
      </c>
      <c r="D56" s="167" t="str">
        <f>VLOOKUP(CLASS,CLASS_START,2,FALSE)</f>
        <v>DNC</v>
      </c>
      <c r="E56" s="167"/>
      <c r="F56" s="133" t="e">
        <f t="shared" si="0"/>
        <v>#VALUE!</v>
      </c>
      <c r="G56" s="134" t="e">
        <f>+(650/(550+J55))*F55</f>
        <v>#VALUE!</v>
      </c>
      <c r="H56" s="39" t="str">
        <f>Boat!B52</f>
        <v>Hunter 340 SD</v>
      </c>
      <c r="I56" s="39">
        <f>Boat!C52</f>
        <v>340</v>
      </c>
      <c r="J56" s="168">
        <f>IF(C55="DNC",Boat!D52,IF(C55="RC",Boat!D52,IF(C55="NR",Boat!D52,IF(C55="NC",Boat!D52,Boat!F52))))</f>
        <v>183</v>
      </c>
      <c r="K56" s="21"/>
      <c r="L56" s="22"/>
    </row>
    <row r="57" spans="1:12" s="152" customFormat="1" ht="14" x14ac:dyDescent="0.3">
      <c r="A57" s="39" t="str">
        <f>Boat!A55</f>
        <v>VELOCITY</v>
      </c>
      <c r="B57" s="39" t="str">
        <f>Boat!I55</f>
        <v>John Schafer</v>
      </c>
      <c r="C57" s="166" t="s">
        <v>169</v>
      </c>
      <c r="D57" s="167" t="str">
        <f>VLOOKUP(CLASS,CLASS_START,2,FALSE)</f>
        <v>DNC</v>
      </c>
      <c r="E57" s="167"/>
      <c r="F57" s="133" t="e">
        <f t="shared" si="0"/>
        <v>#VALUE!</v>
      </c>
      <c r="G57" s="133" t="e">
        <f>+(650/(550+J57))*F57</f>
        <v>#VALUE!</v>
      </c>
      <c r="H57" s="39" t="str">
        <f>Boat!B55</f>
        <v>Catalina 445</v>
      </c>
      <c r="I57" s="39">
        <f>Boat!C55</f>
        <v>61445</v>
      </c>
      <c r="J57" s="168">
        <f>IF(C57="DNC",Boat!D55,IF(C57="RC",Boat!D55,IF(C57="NR",Boat!D55,IF(C57="NC",Boat!D55,Boat!F55))))</f>
        <v>141</v>
      </c>
      <c r="K57" s="21"/>
      <c r="L57" s="22"/>
    </row>
    <row r="58" spans="1:12" ht="14" x14ac:dyDescent="0.3">
      <c r="A58" s="39"/>
      <c r="B58" s="40"/>
      <c r="C58" s="113"/>
      <c r="D58" s="133"/>
      <c r="E58" s="69"/>
      <c r="F58" s="133"/>
      <c r="G58" s="133"/>
      <c r="H58" s="40"/>
      <c r="I58" s="40"/>
      <c r="J58" s="40"/>
      <c r="K58" s="21"/>
      <c r="L58" s="22"/>
    </row>
    <row r="59" spans="1:12" ht="14" x14ac:dyDescent="0.3">
      <c r="A59" s="39"/>
      <c r="B59" s="40"/>
      <c r="C59" s="113"/>
      <c r="D59" s="133"/>
      <c r="E59" s="69"/>
      <c r="F59" s="133"/>
      <c r="G59" s="133"/>
      <c r="H59" s="40"/>
      <c r="I59" s="40"/>
      <c r="J59" s="40"/>
      <c r="K59" s="21"/>
      <c r="L59" s="22"/>
    </row>
    <row r="60" spans="1:12" ht="14" x14ac:dyDescent="0.3">
      <c r="A60" s="39"/>
      <c r="B60" s="40"/>
      <c r="C60" s="113"/>
      <c r="D60" s="133"/>
      <c r="E60" s="69"/>
      <c r="F60" s="133"/>
      <c r="G60" s="133"/>
      <c r="H60" s="40"/>
      <c r="I60" s="191"/>
      <c r="J60" s="40"/>
      <c r="K60" s="21"/>
      <c r="L60" s="22"/>
    </row>
    <row r="61" spans="1:12" ht="14" x14ac:dyDescent="0.3">
      <c r="A61" s="39"/>
      <c r="B61" s="40"/>
      <c r="C61" s="113"/>
      <c r="D61" s="133"/>
      <c r="E61" s="69"/>
      <c r="F61" s="133"/>
      <c r="G61" s="133"/>
      <c r="H61" s="40"/>
      <c r="I61" s="40"/>
      <c r="J61" s="40"/>
      <c r="K61" s="21"/>
      <c r="L61" s="22"/>
    </row>
    <row r="62" spans="1:12" ht="14" x14ac:dyDescent="0.3">
      <c r="A62" s="39"/>
      <c r="B62" s="40"/>
      <c r="C62" s="113"/>
      <c r="D62" s="133"/>
      <c r="E62" s="69"/>
      <c r="F62" s="133"/>
      <c r="G62" s="133"/>
      <c r="H62" s="40"/>
      <c r="I62" s="40"/>
      <c r="J62" s="40"/>
      <c r="K62" s="21"/>
      <c r="L62" s="22"/>
    </row>
    <row r="63" spans="1:12" ht="14" x14ac:dyDescent="0.3">
      <c r="A63" s="39"/>
      <c r="B63" s="40"/>
      <c r="C63" s="113"/>
      <c r="D63" s="133"/>
      <c r="E63" s="69"/>
      <c r="F63" s="133"/>
      <c r="G63" s="133"/>
      <c r="H63" s="40"/>
      <c r="I63" s="40"/>
      <c r="J63" s="40"/>
      <c r="K63" s="21"/>
      <c r="L63" s="22"/>
    </row>
    <row r="64" spans="1:12" ht="14" x14ac:dyDescent="0.3">
      <c r="A64" s="39"/>
      <c r="B64" s="40"/>
      <c r="C64" s="113"/>
      <c r="D64" s="133"/>
      <c r="E64" s="69"/>
      <c r="F64" s="133"/>
      <c r="G64" s="133"/>
      <c r="H64" s="40"/>
      <c r="I64" s="40"/>
      <c r="J64" s="40"/>
      <c r="K64" s="21"/>
      <c r="L64" s="22"/>
    </row>
    <row r="65" spans="1:12" ht="14" x14ac:dyDescent="0.3">
      <c r="A65" s="39"/>
      <c r="B65" s="40"/>
      <c r="C65" s="113"/>
      <c r="D65" s="133"/>
      <c r="E65" s="69"/>
      <c r="F65" s="133"/>
      <c r="G65" s="133"/>
      <c r="H65" s="40"/>
      <c r="I65" s="40"/>
      <c r="J65" s="40"/>
      <c r="K65" s="21"/>
      <c r="L65" s="22"/>
    </row>
    <row r="66" spans="1:12" ht="14" x14ac:dyDescent="0.3">
      <c r="A66" s="39"/>
      <c r="B66" s="40"/>
      <c r="C66" s="113"/>
      <c r="D66" s="133"/>
      <c r="E66" s="69"/>
      <c r="F66" s="133"/>
      <c r="G66" s="133"/>
      <c r="H66" s="40"/>
      <c r="I66" s="40"/>
      <c r="J66" s="40"/>
      <c r="K66" s="21"/>
      <c r="L66" s="22"/>
    </row>
    <row r="67" spans="1:12" ht="14" x14ac:dyDescent="0.3">
      <c r="A67" s="20"/>
      <c r="B67" s="31"/>
      <c r="C67" s="113"/>
      <c r="D67" s="133"/>
      <c r="E67" s="135"/>
      <c r="F67" s="136"/>
      <c r="G67" s="133"/>
      <c r="H67" s="21"/>
      <c r="I67" s="21"/>
      <c r="J67" s="21"/>
    </row>
    <row r="68" spans="1:12" ht="14" x14ac:dyDescent="0.3">
      <c r="A68" s="20"/>
      <c r="B68" s="31"/>
      <c r="C68" s="113"/>
      <c r="D68" s="133"/>
      <c r="E68" s="135"/>
      <c r="F68" s="136"/>
      <c r="G68" s="133"/>
      <c r="H68" s="21"/>
      <c r="I68" s="21"/>
      <c r="J68" s="21"/>
    </row>
    <row r="69" spans="1:12" ht="14" x14ac:dyDescent="0.3">
      <c r="A69" s="20"/>
      <c r="B69" s="31"/>
      <c r="C69" s="113"/>
      <c r="D69" s="133"/>
      <c r="E69" s="135"/>
      <c r="F69" s="136"/>
      <c r="G69" s="136"/>
      <c r="H69" s="21"/>
      <c r="I69" s="21"/>
      <c r="J69" s="21"/>
    </row>
    <row r="70" spans="1:12" ht="14" x14ac:dyDescent="0.3">
      <c r="A70" s="20"/>
      <c r="B70" s="31"/>
      <c r="C70" s="113"/>
      <c r="D70" s="133"/>
      <c r="E70" s="135"/>
      <c r="F70" s="136"/>
      <c r="G70" s="136"/>
      <c r="H70" s="21"/>
      <c r="I70" s="21"/>
      <c r="J70" s="21"/>
    </row>
    <row r="71" spans="1:12" ht="14" x14ac:dyDescent="0.3">
      <c r="A71" s="20"/>
      <c r="B71" s="31"/>
      <c r="C71" s="113"/>
      <c r="D71" s="133"/>
      <c r="E71" s="135"/>
      <c r="F71" s="136"/>
      <c r="G71" s="136"/>
      <c r="H71" s="21"/>
      <c r="I71" s="21"/>
      <c r="J71" s="21"/>
    </row>
    <row r="72" spans="1:12" ht="14" x14ac:dyDescent="0.3">
      <c r="A72" s="20"/>
      <c r="B72" s="31"/>
      <c r="C72" s="137"/>
      <c r="D72" s="133"/>
      <c r="E72" s="138"/>
      <c r="F72" s="136"/>
      <c r="G72" s="136"/>
      <c r="H72" s="21"/>
      <c r="I72" s="21"/>
      <c r="J72" s="21"/>
    </row>
    <row r="73" spans="1:12" ht="14" x14ac:dyDescent="0.3">
      <c r="A73" s="20"/>
      <c r="B73" s="31"/>
      <c r="C73" s="137"/>
      <c r="D73" s="133"/>
      <c r="E73" s="138"/>
      <c r="F73" s="136"/>
      <c r="G73" s="136"/>
      <c r="H73" s="21"/>
      <c r="I73" s="21"/>
      <c r="J73" s="21"/>
    </row>
    <row r="74" spans="1:12" ht="14" x14ac:dyDescent="0.3">
      <c r="A74" s="20"/>
      <c r="B74" s="31"/>
      <c r="C74" s="137"/>
      <c r="D74" s="133"/>
      <c r="E74" s="138"/>
      <c r="F74" s="136"/>
      <c r="G74" s="136"/>
      <c r="H74" s="21"/>
      <c r="I74" s="21"/>
      <c r="J74" s="21"/>
    </row>
    <row r="75" spans="1:12" ht="14" x14ac:dyDescent="0.3">
      <c r="A75" s="20"/>
      <c r="B75" s="31"/>
      <c r="C75" s="137"/>
      <c r="D75" s="133"/>
      <c r="E75" s="138"/>
      <c r="F75" s="136"/>
      <c r="G75" s="136"/>
      <c r="H75" s="21"/>
      <c r="I75" s="21"/>
      <c r="J75" s="21"/>
    </row>
    <row r="76" spans="1:12" ht="14" x14ac:dyDescent="0.3">
      <c r="A76" s="20"/>
      <c r="B76" s="31"/>
      <c r="C76" s="137"/>
      <c r="D76" s="133"/>
      <c r="E76" s="138"/>
      <c r="F76" s="136"/>
      <c r="G76" s="136"/>
      <c r="H76" s="21"/>
      <c r="I76" s="21"/>
      <c r="J76" s="21"/>
    </row>
    <row r="77" spans="1:12" ht="14" x14ac:dyDescent="0.3">
      <c r="A77" s="20"/>
      <c r="B77" s="31"/>
      <c r="C77" s="137"/>
      <c r="D77" s="133"/>
      <c r="E77" s="138"/>
      <c r="F77" s="136"/>
      <c r="G77" s="136"/>
      <c r="H77" s="21"/>
      <c r="I77" s="21"/>
      <c r="J77" s="21"/>
    </row>
    <row r="78" spans="1:12" ht="14" x14ac:dyDescent="0.3">
      <c r="A78" s="20"/>
      <c r="B78" s="31"/>
      <c r="C78" s="137"/>
      <c r="D78" s="133"/>
      <c r="E78" s="138"/>
      <c r="F78" s="136"/>
      <c r="G78" s="136"/>
      <c r="H78" s="21"/>
      <c r="I78" s="21"/>
      <c r="J78" s="21"/>
    </row>
    <row r="79" spans="1:12" ht="14" x14ac:dyDescent="0.3">
      <c r="A79" s="20"/>
      <c r="B79" s="31"/>
      <c r="C79" s="137"/>
      <c r="D79" s="133"/>
      <c r="E79" s="138"/>
      <c r="F79" s="136"/>
      <c r="G79" s="136"/>
      <c r="H79" s="21"/>
      <c r="I79" s="21"/>
      <c r="J79" s="21"/>
    </row>
    <row r="80" spans="1:12" ht="14" x14ac:dyDescent="0.3">
      <c r="A80" s="20"/>
      <c r="B80" s="31"/>
      <c r="C80" s="137"/>
      <c r="D80" s="133"/>
      <c r="E80" s="138"/>
      <c r="F80" s="136"/>
      <c r="G80" s="136"/>
      <c r="H80" s="21"/>
      <c r="I80" s="21"/>
      <c r="J80" s="21"/>
    </row>
    <row r="81" spans="1:10" ht="14" x14ac:dyDescent="0.3">
      <c r="A81" s="20"/>
      <c r="B81" s="31"/>
      <c r="C81" s="137"/>
      <c r="D81" s="133"/>
      <c r="E81" s="138"/>
      <c r="F81" s="136"/>
      <c r="G81" s="136"/>
      <c r="H81" s="21"/>
      <c r="I81" s="21"/>
      <c r="J81" s="21"/>
    </row>
  </sheetData>
  <sortState xmlns:xlrd2="http://schemas.microsoft.com/office/spreadsheetml/2017/richdata2" ref="A13:XFD26">
    <sortCondition ref="C13:C26"/>
    <sortCondition ref="G13:G26"/>
  </sortState>
  <mergeCells count="2">
    <mergeCell ref="K10:L10"/>
    <mergeCell ref="G1:H1"/>
  </mergeCells>
  <phoneticPr fontId="11"/>
  <dataValidations xWindow="173" yWindow="272" count="2">
    <dataValidation type="list" errorStyle="warning" allowBlank="1" showInputMessage="1" showErrorMessage="1" errorTitle="Class Entry Error" error="Only GA, GB, SA, SB, RC, and DNS are valid entries." promptTitle="Register Boat" prompt="Select Class" sqref="C12" xr:uid="{00000000-0002-0000-0200-000000000000}">
      <formula1>$C$5:$C$10</formula1>
    </dataValidation>
    <dataValidation type="list" errorStyle="warning" allowBlank="1" showInputMessage="1" showErrorMessage="1" errorTitle="Class Entry Error" error="Only GA, GB, SA, SB, RC, and DNS are valid entries." promptTitle="Register" prompt="   Select Class_x000d_     From List_x000d_(Click on Arrow)" sqref="C58:C81 C13:C56" xr:uid="{00000000-0002-0000-0200-000001000000}">
      <formula1>$C$5:$C$10</formula1>
    </dataValidation>
  </dataValidations>
  <pageMargins left="0.75" right="0.75" top="1" bottom="1" header="0.5" footer="0.5"/>
  <pageSetup orientation="portrait" horizontalDpi="0" verticalDpi="0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75"/>
  <sheetViews>
    <sheetView tabSelected="1" zoomScaleNormal="75" zoomScalePageLayoutView="75" workbookViewId="0">
      <selection activeCell="N7" sqref="N7"/>
    </sheetView>
  </sheetViews>
  <sheetFormatPr defaultColWidth="0" defaultRowHeight="12.5" x14ac:dyDescent="0.25"/>
  <cols>
    <col min="1" max="1" width="3" style="8" customWidth="1"/>
    <col min="2" max="2" width="24.453125" style="8" customWidth="1"/>
    <col min="3" max="3" width="25" style="8" customWidth="1"/>
    <col min="4" max="4" width="8.7265625" style="8" customWidth="1"/>
    <col min="5" max="6" width="9.7265625" style="8" customWidth="1"/>
    <col min="7" max="8" width="10" style="8" customWidth="1"/>
    <col min="9" max="9" width="22.1796875" style="8" customWidth="1"/>
    <col min="10" max="10" width="10.453125" style="8" customWidth="1"/>
    <col min="11" max="11" width="6.7265625" style="8" customWidth="1"/>
    <col min="12" max="12" width="7.26953125" style="8" customWidth="1"/>
    <col min="13" max="13" width="8.453125" style="8" customWidth="1"/>
    <col min="14" max="14" width="3" style="8" customWidth="1"/>
    <col min="15" max="255" width="8.7265625" style="8" hidden="1" customWidth="1"/>
    <col min="256" max="16384" width="8.7265625" hidden="1"/>
  </cols>
  <sheetData>
    <row r="1" spans="1:256" ht="17.25" customHeight="1" x14ac:dyDescent="0.3">
      <c r="A1" s="8" t="s">
        <v>195</v>
      </c>
      <c r="B1" s="8" t="s">
        <v>195</v>
      </c>
      <c r="H1" s="29" t="s">
        <v>165</v>
      </c>
      <c r="I1" s="201">
        <v>44797</v>
      </c>
      <c r="J1" s="201"/>
      <c r="K1" s="29"/>
      <c r="L1" s="29"/>
      <c r="M1" s="29"/>
    </row>
    <row r="2" spans="1:256" ht="14" x14ac:dyDescent="0.3">
      <c r="H2" s="29" t="s">
        <v>166</v>
      </c>
      <c r="I2" s="29" t="s">
        <v>228</v>
      </c>
      <c r="K2" s="29"/>
      <c r="L2" s="29"/>
      <c r="M2" s="29"/>
    </row>
    <row r="3" spans="1:256" ht="14" x14ac:dyDescent="0.3">
      <c r="E3" s="29"/>
      <c r="F3" s="29"/>
      <c r="H3" s="29" t="s">
        <v>196</v>
      </c>
      <c r="I3" s="29" t="s">
        <v>227</v>
      </c>
      <c r="J3" s="29" t="s">
        <v>197</v>
      </c>
      <c r="K3" s="29"/>
      <c r="L3" s="29"/>
      <c r="M3" s="29">
        <v>4</v>
      </c>
    </row>
    <row r="4" spans="1:256" ht="14" x14ac:dyDescent="0.3">
      <c r="E4" s="29"/>
      <c r="F4" s="29"/>
      <c r="H4" s="29"/>
      <c r="I4" s="29" t="s">
        <v>225</v>
      </c>
      <c r="J4" s="52" t="s">
        <v>198</v>
      </c>
      <c r="K4" s="29"/>
      <c r="L4" s="29"/>
      <c r="M4" s="29">
        <v>4</v>
      </c>
    </row>
    <row r="5" spans="1:256" ht="14" x14ac:dyDescent="0.3">
      <c r="B5" s="52"/>
      <c r="C5" s="52"/>
      <c r="D5" s="52"/>
      <c r="E5" s="29"/>
      <c r="F5" s="29"/>
      <c r="I5" s="29" t="s">
        <v>226</v>
      </c>
      <c r="J5" s="52" t="s">
        <v>199</v>
      </c>
      <c r="K5" s="29"/>
      <c r="L5" s="29"/>
      <c r="M5" s="29">
        <v>6</v>
      </c>
    </row>
    <row r="6" spans="1:256" ht="14" x14ac:dyDescent="0.3">
      <c r="B6" s="9" t="s">
        <v>168</v>
      </c>
      <c r="C6" s="9" t="s">
        <v>167</v>
      </c>
      <c r="D6" s="10" t="s">
        <v>167</v>
      </c>
      <c r="H6" s="29" t="s">
        <v>200</v>
      </c>
      <c r="I6" s="29" t="s">
        <v>229</v>
      </c>
      <c r="J6" s="29" t="s">
        <v>201</v>
      </c>
      <c r="K6" s="29"/>
      <c r="L6" s="29"/>
      <c r="M6" s="29">
        <v>1</v>
      </c>
    </row>
    <row r="7" spans="1:256" ht="14" x14ac:dyDescent="0.3">
      <c r="B7" s="9" t="s">
        <v>202</v>
      </c>
      <c r="C7" s="9" t="s">
        <v>203</v>
      </c>
      <c r="D7" s="11">
        <v>0.79166666666666663</v>
      </c>
      <c r="H7" s="29"/>
      <c r="I7" s="29"/>
      <c r="J7" s="29" t="s">
        <v>204</v>
      </c>
      <c r="K7" s="29"/>
      <c r="L7" s="29"/>
      <c r="M7" s="29">
        <v>30</v>
      </c>
    </row>
    <row r="8" spans="1:256" ht="12.75" customHeight="1" x14ac:dyDescent="0.3">
      <c r="B8" s="9" t="s">
        <v>205</v>
      </c>
      <c r="C8" s="9" t="s">
        <v>192</v>
      </c>
      <c r="D8" s="11">
        <v>0.79513888888888884</v>
      </c>
      <c r="H8" s="29"/>
      <c r="I8" s="29"/>
      <c r="J8" s="29" t="s">
        <v>206</v>
      </c>
      <c r="K8" s="29"/>
      <c r="L8" s="29"/>
      <c r="M8" s="29">
        <f>SUM(M3:M7)</f>
        <v>45</v>
      </c>
    </row>
    <row r="9" spans="1:256" ht="12.75" customHeight="1" thickBot="1" x14ac:dyDescent="0.35">
      <c r="B9" s="9" t="s">
        <v>207</v>
      </c>
      <c r="C9" s="9" t="s">
        <v>180</v>
      </c>
      <c r="D9" s="12" t="s">
        <v>180</v>
      </c>
      <c r="H9" s="29"/>
      <c r="I9" s="29"/>
      <c r="J9" s="29"/>
      <c r="K9" s="29"/>
      <c r="L9" s="29"/>
      <c r="M9" s="29"/>
    </row>
    <row r="10" spans="1:256" s="19" customFormat="1" ht="14" x14ac:dyDescent="0.3">
      <c r="B10" s="153" t="s">
        <v>0</v>
      </c>
      <c r="C10" s="154" t="s">
        <v>0</v>
      </c>
      <c r="D10" s="154"/>
      <c r="E10" s="154" t="s">
        <v>184</v>
      </c>
      <c r="F10" s="154" t="s">
        <v>185</v>
      </c>
      <c r="G10" s="154" t="s">
        <v>186</v>
      </c>
      <c r="H10" s="154" t="s">
        <v>187</v>
      </c>
      <c r="I10" s="154" t="s">
        <v>0</v>
      </c>
      <c r="J10" s="154" t="s">
        <v>1</v>
      </c>
      <c r="K10" s="154"/>
      <c r="L10" s="154"/>
      <c r="M10" s="155" t="s">
        <v>208</v>
      </c>
      <c r="N10" s="16"/>
      <c r="O10" s="16"/>
      <c r="P10" s="16"/>
      <c r="Q10" s="15"/>
      <c r="R10" s="15"/>
      <c r="S10" s="17"/>
      <c r="T10" s="17"/>
      <c r="U10" s="17"/>
      <c r="V10" s="17"/>
      <c r="W10" s="17"/>
      <c r="X10" s="17"/>
      <c r="Y10" s="17"/>
      <c r="Z10" s="17"/>
      <c r="AA10" s="16"/>
      <c r="AB10" s="16"/>
      <c r="AC10" s="16"/>
      <c r="AD10" s="16"/>
      <c r="AE10" s="16"/>
      <c r="AF10" s="16"/>
      <c r="AG10" s="16"/>
      <c r="AH10" s="15"/>
      <c r="AI10" s="16"/>
      <c r="AJ10" s="18"/>
      <c r="AK10" s="18"/>
      <c r="AL10" s="18"/>
      <c r="AM10" s="15"/>
      <c r="AO10" s="15"/>
      <c r="IV10"/>
    </row>
    <row r="11" spans="1:256" s="19" customFormat="1" ht="14" x14ac:dyDescent="0.3">
      <c r="B11" s="156" t="s">
        <v>9</v>
      </c>
      <c r="C11" s="55" t="s">
        <v>16</v>
      </c>
      <c r="D11" s="55" t="s">
        <v>190</v>
      </c>
      <c r="E11" s="55" t="s">
        <v>191</v>
      </c>
      <c r="F11" s="56" t="s">
        <v>191</v>
      </c>
      <c r="G11" s="56" t="s">
        <v>191</v>
      </c>
      <c r="H11" s="56" t="s">
        <v>191</v>
      </c>
      <c r="I11" s="55" t="s">
        <v>10</v>
      </c>
      <c r="J11" s="55" t="s">
        <v>11</v>
      </c>
      <c r="K11" s="55" t="s">
        <v>5</v>
      </c>
      <c r="L11" s="55" t="s">
        <v>209</v>
      </c>
      <c r="M11" s="157" t="s">
        <v>210</v>
      </c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O11" s="15"/>
      <c r="IV11"/>
    </row>
    <row r="12" spans="1:256" s="19" customFormat="1" ht="14" x14ac:dyDescent="0.3">
      <c r="B12" s="173" t="s">
        <v>159</v>
      </c>
      <c r="C12" s="54" t="s">
        <v>160</v>
      </c>
      <c r="D12" s="110" t="s">
        <v>180</v>
      </c>
      <c r="E12" s="111">
        <v>0</v>
      </c>
      <c r="F12" s="112"/>
      <c r="G12" s="111">
        <v>0</v>
      </c>
      <c r="H12" s="111">
        <v>0</v>
      </c>
      <c r="I12" s="54" t="s">
        <v>47</v>
      </c>
      <c r="J12" s="123">
        <v>40585</v>
      </c>
      <c r="K12" s="123">
        <v>147</v>
      </c>
      <c r="L12" s="123"/>
      <c r="M12" s="158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O12" s="15"/>
      <c r="IV12"/>
    </row>
    <row r="13" spans="1:256" s="19" customFormat="1" ht="14" x14ac:dyDescent="0.3">
      <c r="B13" s="159"/>
      <c r="C13" s="109"/>
      <c r="D13" s="113"/>
      <c r="E13" s="133"/>
      <c r="F13" s="69"/>
      <c r="G13" s="133"/>
      <c r="H13" s="133"/>
      <c r="I13" s="109"/>
      <c r="J13" s="65"/>
      <c r="K13" s="65"/>
      <c r="L13" s="65"/>
      <c r="M13" s="172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O13" s="15"/>
      <c r="IV13"/>
    </row>
    <row r="14" spans="1:256" s="19" customFormat="1" ht="14" x14ac:dyDescent="0.3">
      <c r="B14" s="160" t="s">
        <v>144</v>
      </c>
      <c r="C14" s="40" t="s">
        <v>147</v>
      </c>
      <c r="D14" s="132" t="s">
        <v>194</v>
      </c>
      <c r="E14" s="66">
        <v>0.78125</v>
      </c>
      <c r="F14" s="85">
        <v>0.87543981481481481</v>
      </c>
      <c r="G14" s="66">
        <v>9.418981481481481E-2</v>
      </c>
      <c r="H14" s="66">
        <v>7.8091045445956159E-2</v>
      </c>
      <c r="I14" s="40" t="s">
        <v>145</v>
      </c>
      <c r="J14" s="65" t="s">
        <v>146</v>
      </c>
      <c r="K14" s="65">
        <v>234</v>
      </c>
      <c r="L14" s="170">
        <v>1</v>
      </c>
      <c r="M14" s="188">
        <v>3</v>
      </c>
      <c r="N14" s="63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O14" s="15"/>
      <c r="IV14"/>
    </row>
    <row r="15" spans="1:256" s="19" customFormat="1" ht="14" x14ac:dyDescent="0.3">
      <c r="B15" s="160" t="s">
        <v>65</v>
      </c>
      <c r="C15" s="40" t="s">
        <v>68</v>
      </c>
      <c r="D15" s="132" t="s">
        <v>194</v>
      </c>
      <c r="E15" s="66">
        <v>0.78125</v>
      </c>
      <c r="F15" s="85">
        <v>0.87225694444444446</v>
      </c>
      <c r="G15" s="66">
        <v>9.100694444444446E-2</v>
      </c>
      <c r="H15" s="66">
        <v>7.9723064540281524E-2</v>
      </c>
      <c r="I15" s="40" t="s">
        <v>66</v>
      </c>
      <c r="J15" s="65" t="s">
        <v>67</v>
      </c>
      <c r="K15" s="65">
        <v>192</v>
      </c>
      <c r="L15" s="170">
        <v>2</v>
      </c>
      <c r="M15" s="188">
        <v>2.4700000000000002</v>
      </c>
      <c r="N15" s="63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O15" s="15"/>
      <c r="IV15"/>
    </row>
    <row r="16" spans="1:256" s="19" customFormat="1" ht="14" x14ac:dyDescent="0.3">
      <c r="B16" s="160" t="s">
        <v>135</v>
      </c>
      <c r="C16" s="40" t="s">
        <v>137</v>
      </c>
      <c r="D16" s="132" t="s">
        <v>194</v>
      </c>
      <c r="E16" s="66">
        <v>0.78125</v>
      </c>
      <c r="F16" s="85">
        <v>0.87106481481481479</v>
      </c>
      <c r="G16" s="66">
        <v>8.9814814814814792E-2</v>
      </c>
      <c r="H16" s="66">
        <v>8.3043569885675128E-2</v>
      </c>
      <c r="I16" s="40" t="s">
        <v>136</v>
      </c>
      <c r="J16" s="65">
        <v>0</v>
      </c>
      <c r="K16" s="65">
        <v>153</v>
      </c>
      <c r="L16" s="170">
        <v>3</v>
      </c>
      <c r="M16" s="188">
        <v>1.93</v>
      </c>
      <c r="N16" s="63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O16" s="15"/>
      <c r="IV16"/>
    </row>
    <row r="17" spans="1:256" s="43" customFormat="1" ht="13.15" customHeight="1" x14ac:dyDescent="0.3">
      <c r="A17" s="139"/>
      <c r="B17" s="160" t="s">
        <v>109</v>
      </c>
      <c r="C17" s="40" t="s">
        <v>111</v>
      </c>
      <c r="D17" s="148" t="s">
        <v>194</v>
      </c>
      <c r="E17" s="149">
        <v>0.78125</v>
      </c>
      <c r="F17" s="150">
        <v>0.882349537037037</v>
      </c>
      <c r="G17" s="149">
        <v>0.101099537037037</v>
      </c>
      <c r="H17" s="149">
        <v>8.4141740171669727E-2</v>
      </c>
      <c r="I17" s="147" t="s">
        <v>110</v>
      </c>
      <c r="J17" s="151">
        <v>153</v>
      </c>
      <c r="K17" s="151">
        <v>231</v>
      </c>
      <c r="L17" s="171">
        <v>4</v>
      </c>
      <c r="M17" s="188">
        <v>1.5</v>
      </c>
      <c r="N17" s="48"/>
      <c r="O17" s="141"/>
      <c r="P17" s="140"/>
      <c r="Q17" s="140"/>
      <c r="R17" s="140"/>
      <c r="S17" s="140"/>
      <c r="T17" s="140"/>
      <c r="U17" s="140"/>
      <c r="V17" s="140"/>
      <c r="W17" s="140"/>
      <c r="X17" s="140"/>
      <c r="Y17" s="140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  <c r="BK17" s="140"/>
      <c r="BL17" s="140"/>
      <c r="BM17" s="140"/>
      <c r="BN17" s="140"/>
      <c r="BO17" s="140"/>
      <c r="BP17" s="140"/>
      <c r="BQ17" s="140"/>
      <c r="BR17" s="140"/>
      <c r="BS17" s="140"/>
      <c r="BT17" s="140"/>
      <c r="BU17" s="140"/>
      <c r="BV17" s="140"/>
      <c r="BW17" s="140"/>
      <c r="BX17" s="140"/>
      <c r="BY17" s="140"/>
      <c r="BZ17" s="140"/>
      <c r="CA17" s="140"/>
      <c r="CB17" s="140"/>
      <c r="CC17" s="140"/>
      <c r="CD17" s="140"/>
      <c r="CE17" s="140"/>
      <c r="CF17" s="140"/>
      <c r="CG17" s="140"/>
      <c r="CH17" s="140"/>
      <c r="CI17" s="140"/>
      <c r="CJ17" s="140"/>
      <c r="CK17" s="140"/>
      <c r="CL17" s="140"/>
      <c r="CM17" s="140"/>
      <c r="CN17" s="140"/>
      <c r="CO17" s="140"/>
      <c r="CP17" s="140"/>
      <c r="CQ17" s="140"/>
      <c r="CR17" s="140"/>
      <c r="CS17" s="140"/>
      <c r="CT17" s="140"/>
      <c r="CU17" s="140"/>
      <c r="CV17" s="140"/>
      <c r="CW17" s="140"/>
      <c r="CX17" s="140"/>
      <c r="CY17" s="140"/>
      <c r="CZ17" s="140"/>
      <c r="DA17" s="140"/>
      <c r="DB17" s="140"/>
      <c r="DC17" s="140"/>
      <c r="DD17" s="140"/>
      <c r="DE17" s="140"/>
      <c r="DF17" s="140"/>
      <c r="DG17" s="140"/>
      <c r="DH17" s="140"/>
      <c r="DI17" s="140"/>
      <c r="DJ17" s="140"/>
      <c r="DK17" s="140"/>
      <c r="DL17" s="140"/>
      <c r="DM17" s="140"/>
      <c r="DN17" s="140"/>
      <c r="DO17" s="140"/>
      <c r="DP17" s="140"/>
      <c r="DQ17" s="140"/>
      <c r="DR17" s="140"/>
      <c r="DS17" s="140"/>
      <c r="DT17" s="140"/>
      <c r="DU17" s="140"/>
      <c r="DV17" s="140"/>
      <c r="DW17" s="140"/>
      <c r="DX17" s="140"/>
      <c r="DY17" s="140"/>
      <c r="DZ17" s="140"/>
      <c r="EA17" s="140"/>
      <c r="EB17" s="140"/>
      <c r="EC17" s="140"/>
      <c r="ED17" s="140"/>
      <c r="EE17" s="140"/>
      <c r="EF17" s="140"/>
      <c r="EG17" s="140"/>
      <c r="EH17" s="140"/>
      <c r="EI17" s="140"/>
      <c r="EJ17" s="140"/>
      <c r="EK17" s="140"/>
      <c r="EL17" s="140"/>
      <c r="EM17" s="140"/>
      <c r="EN17" s="140"/>
      <c r="EO17" s="140"/>
      <c r="EP17" s="140"/>
      <c r="EQ17" s="140"/>
      <c r="ER17" s="140"/>
      <c r="ES17" s="140"/>
      <c r="ET17" s="140"/>
      <c r="EU17" s="140"/>
      <c r="EV17" s="140"/>
      <c r="EW17" s="140"/>
      <c r="EX17" s="140"/>
      <c r="EY17" s="140"/>
      <c r="EZ17" s="140"/>
      <c r="FA17" s="140"/>
      <c r="FB17" s="140"/>
      <c r="FC17" s="140"/>
      <c r="FD17" s="140"/>
      <c r="FE17" s="140"/>
      <c r="FF17" s="140"/>
      <c r="FG17" s="140"/>
      <c r="FH17" s="140"/>
      <c r="FI17" s="140"/>
      <c r="FJ17" s="140"/>
      <c r="FK17" s="140"/>
      <c r="FL17" s="140"/>
      <c r="FM17" s="140"/>
      <c r="FN17" s="140"/>
      <c r="FO17" s="140"/>
      <c r="FP17" s="140"/>
      <c r="FQ17" s="140"/>
      <c r="FR17" s="140"/>
      <c r="FS17" s="140"/>
      <c r="FT17" s="140"/>
      <c r="FU17" s="140"/>
      <c r="FV17" s="140"/>
      <c r="FW17" s="140"/>
      <c r="FX17" s="140"/>
      <c r="FY17" s="140"/>
      <c r="FZ17" s="140"/>
      <c r="GA17" s="140"/>
      <c r="GB17" s="140"/>
      <c r="GC17" s="140"/>
      <c r="GD17" s="140"/>
      <c r="GE17" s="140"/>
      <c r="GF17" s="140"/>
      <c r="GG17" s="140"/>
      <c r="GH17" s="140"/>
      <c r="GI17" s="140"/>
      <c r="GJ17" s="140"/>
      <c r="GK17" s="140"/>
      <c r="GL17" s="140"/>
      <c r="GM17" s="140"/>
      <c r="GN17" s="140"/>
      <c r="GO17" s="140"/>
      <c r="GP17" s="140"/>
      <c r="GQ17" s="140"/>
      <c r="GR17" s="140"/>
      <c r="GS17" s="140"/>
      <c r="GT17" s="140"/>
      <c r="GU17" s="140"/>
      <c r="GV17" s="140"/>
      <c r="GW17" s="140"/>
      <c r="GX17" s="140"/>
      <c r="GY17" s="140"/>
      <c r="GZ17" s="140"/>
      <c r="HA17" s="140"/>
      <c r="HB17" s="140"/>
      <c r="HC17" s="140"/>
      <c r="HD17" s="140"/>
      <c r="HE17" s="140"/>
      <c r="HF17" s="140"/>
      <c r="HG17" s="140"/>
      <c r="HH17" s="140"/>
      <c r="HI17" s="140"/>
      <c r="HJ17" s="140"/>
      <c r="HK17" s="140"/>
      <c r="HL17" s="140"/>
      <c r="HM17" s="140"/>
      <c r="HN17" s="140"/>
      <c r="HO17" s="140"/>
      <c r="HP17" s="140"/>
      <c r="HQ17" s="140"/>
      <c r="HR17" s="140"/>
      <c r="HS17" s="140"/>
      <c r="HT17" s="140"/>
      <c r="HU17" s="140"/>
      <c r="HV17" s="140"/>
      <c r="HW17" s="140"/>
      <c r="HX17" s="140"/>
      <c r="HY17" s="140"/>
      <c r="HZ17" s="140"/>
      <c r="IA17" s="140"/>
      <c r="IB17" s="140"/>
      <c r="IC17" s="140"/>
      <c r="ID17" s="140"/>
      <c r="IE17" s="140"/>
      <c r="IF17" s="140"/>
      <c r="IG17" s="140"/>
      <c r="IH17" s="140"/>
      <c r="II17" s="140"/>
      <c r="IJ17" s="140"/>
      <c r="IK17" s="140"/>
      <c r="IL17" s="140"/>
      <c r="IM17" s="140"/>
      <c r="IN17" s="140"/>
      <c r="IO17" s="140"/>
      <c r="IP17" s="140"/>
      <c r="IQ17" s="140"/>
      <c r="IR17" s="140"/>
      <c r="IS17" s="140"/>
      <c r="IT17" s="140"/>
      <c r="IU17" s="140"/>
      <c r="IV17"/>
    </row>
    <row r="18" spans="1:256" s="43" customFormat="1" ht="13.15" customHeight="1" x14ac:dyDescent="0.3">
      <c r="A18" s="139"/>
      <c r="B18" s="189"/>
      <c r="C18" s="40"/>
      <c r="D18" s="148"/>
      <c r="E18" s="149"/>
      <c r="F18" s="150"/>
      <c r="G18" s="149"/>
      <c r="H18" s="203"/>
      <c r="I18" s="147"/>
      <c r="J18" s="171"/>
      <c r="K18" s="151"/>
      <c r="L18" s="171"/>
      <c r="M18" s="188"/>
      <c r="N18" s="48"/>
      <c r="O18" s="141"/>
      <c r="P18" s="140"/>
      <c r="Q18" s="140"/>
      <c r="R18" s="140"/>
      <c r="S18" s="140"/>
      <c r="T18" s="140"/>
      <c r="U18" s="140"/>
      <c r="V18" s="140"/>
      <c r="W18" s="140"/>
      <c r="X18" s="140"/>
      <c r="Y18" s="140"/>
      <c r="Z18" s="140"/>
      <c r="AA18" s="140"/>
      <c r="AB18" s="140"/>
      <c r="AC18" s="140"/>
      <c r="AD18" s="140"/>
      <c r="AE18" s="140"/>
      <c r="AF18" s="140"/>
      <c r="AG18" s="140"/>
      <c r="AH18" s="140"/>
      <c r="AI18" s="140"/>
      <c r="AJ18" s="140"/>
      <c r="AK18" s="140"/>
      <c r="AL18" s="140"/>
      <c r="AM18" s="140"/>
      <c r="AN18" s="140"/>
      <c r="AO18" s="140"/>
      <c r="AP18" s="140"/>
      <c r="AQ18" s="140"/>
      <c r="AR18" s="140"/>
      <c r="AS18" s="140"/>
      <c r="AT18" s="140"/>
      <c r="AU18" s="140"/>
      <c r="AV18" s="140"/>
      <c r="AW18" s="140"/>
      <c r="AX18" s="140"/>
      <c r="AY18" s="140"/>
      <c r="AZ18" s="140"/>
      <c r="BA18" s="140"/>
      <c r="BB18" s="140"/>
      <c r="BC18" s="140"/>
      <c r="BD18" s="140"/>
      <c r="BE18" s="140"/>
      <c r="BF18" s="140"/>
      <c r="BG18" s="140"/>
      <c r="BH18" s="140"/>
      <c r="BI18" s="140"/>
      <c r="BJ18" s="140"/>
      <c r="BK18" s="140"/>
      <c r="BL18" s="140"/>
      <c r="BM18" s="140"/>
      <c r="BN18" s="140"/>
      <c r="BO18" s="140"/>
      <c r="BP18" s="140"/>
      <c r="BQ18" s="140"/>
      <c r="BR18" s="140"/>
      <c r="BS18" s="140"/>
      <c r="BT18" s="140"/>
      <c r="BU18" s="140"/>
      <c r="BV18" s="140"/>
      <c r="BW18" s="140"/>
      <c r="BX18" s="140"/>
      <c r="BY18" s="140"/>
      <c r="BZ18" s="140"/>
      <c r="CA18" s="140"/>
      <c r="CB18" s="140"/>
      <c r="CC18" s="140"/>
      <c r="CD18" s="140"/>
      <c r="CE18" s="140"/>
      <c r="CF18" s="140"/>
      <c r="CG18" s="140"/>
      <c r="CH18" s="140"/>
      <c r="CI18" s="140"/>
      <c r="CJ18" s="140"/>
      <c r="CK18" s="140"/>
      <c r="CL18" s="140"/>
      <c r="CM18" s="140"/>
      <c r="CN18" s="140"/>
      <c r="CO18" s="140"/>
      <c r="CP18" s="140"/>
      <c r="CQ18" s="140"/>
      <c r="CR18" s="140"/>
      <c r="CS18" s="140"/>
      <c r="CT18" s="140"/>
      <c r="CU18" s="140"/>
      <c r="CV18" s="140"/>
      <c r="CW18" s="140"/>
      <c r="CX18" s="140"/>
      <c r="CY18" s="140"/>
      <c r="CZ18" s="140"/>
      <c r="DA18" s="140"/>
      <c r="DB18" s="140"/>
      <c r="DC18" s="140"/>
      <c r="DD18" s="140"/>
      <c r="DE18" s="140"/>
      <c r="DF18" s="140"/>
      <c r="DG18" s="140"/>
      <c r="DH18" s="140"/>
      <c r="DI18" s="140"/>
      <c r="DJ18" s="140"/>
      <c r="DK18" s="140"/>
      <c r="DL18" s="140"/>
      <c r="DM18" s="140"/>
      <c r="DN18" s="140"/>
      <c r="DO18" s="140"/>
      <c r="DP18" s="140"/>
      <c r="DQ18" s="140"/>
      <c r="DR18" s="140"/>
      <c r="DS18" s="140"/>
      <c r="DT18" s="140"/>
      <c r="DU18" s="140"/>
      <c r="DV18" s="140"/>
      <c r="DW18" s="140"/>
      <c r="DX18" s="140"/>
      <c r="DY18" s="140"/>
      <c r="DZ18" s="140"/>
      <c r="EA18" s="140"/>
      <c r="EB18" s="140"/>
      <c r="EC18" s="140"/>
      <c r="ED18" s="140"/>
      <c r="EE18" s="140"/>
      <c r="EF18" s="140"/>
      <c r="EG18" s="140"/>
      <c r="EH18" s="140"/>
      <c r="EI18" s="140"/>
      <c r="EJ18" s="140"/>
      <c r="EK18" s="140"/>
      <c r="EL18" s="140"/>
      <c r="EM18" s="140"/>
      <c r="EN18" s="140"/>
      <c r="EO18" s="140"/>
      <c r="EP18" s="140"/>
      <c r="EQ18" s="140"/>
      <c r="ER18" s="140"/>
      <c r="ES18" s="140"/>
      <c r="ET18" s="140"/>
      <c r="EU18" s="140"/>
      <c r="EV18" s="140"/>
      <c r="EW18" s="140"/>
      <c r="EX18" s="140"/>
      <c r="EY18" s="140"/>
      <c r="EZ18" s="140"/>
      <c r="FA18" s="140"/>
      <c r="FB18" s="140"/>
      <c r="FC18" s="140"/>
      <c r="FD18" s="140"/>
      <c r="FE18" s="140"/>
      <c r="FF18" s="140"/>
      <c r="FG18" s="140"/>
      <c r="FH18" s="140"/>
      <c r="FI18" s="140"/>
      <c r="FJ18" s="140"/>
      <c r="FK18" s="140"/>
      <c r="FL18" s="140"/>
      <c r="FM18" s="140"/>
      <c r="FN18" s="140"/>
      <c r="FO18" s="140"/>
      <c r="FP18" s="140"/>
      <c r="FQ18" s="140"/>
      <c r="FR18" s="140"/>
      <c r="FS18" s="140"/>
      <c r="FT18" s="140"/>
      <c r="FU18" s="140"/>
      <c r="FV18" s="140"/>
      <c r="FW18" s="140"/>
      <c r="FX18" s="140"/>
      <c r="FY18" s="140"/>
      <c r="FZ18" s="140"/>
      <c r="GA18" s="140"/>
      <c r="GB18" s="140"/>
      <c r="GC18" s="140"/>
      <c r="GD18" s="140"/>
      <c r="GE18" s="140"/>
      <c r="GF18" s="140"/>
      <c r="GG18" s="140"/>
      <c r="GH18" s="140"/>
      <c r="GI18" s="140"/>
      <c r="GJ18" s="140"/>
      <c r="GK18" s="140"/>
      <c r="GL18" s="140"/>
      <c r="GM18" s="140"/>
      <c r="GN18" s="140"/>
      <c r="GO18" s="140"/>
      <c r="GP18" s="140"/>
      <c r="GQ18" s="140"/>
      <c r="GR18" s="140"/>
      <c r="GS18" s="140"/>
      <c r="GT18" s="140"/>
      <c r="GU18" s="140"/>
      <c r="GV18" s="140"/>
      <c r="GW18" s="140"/>
      <c r="GX18" s="140"/>
      <c r="GY18" s="140"/>
      <c r="GZ18" s="140"/>
      <c r="HA18" s="140"/>
      <c r="HB18" s="140"/>
      <c r="HC18" s="140"/>
      <c r="HD18" s="140"/>
      <c r="HE18" s="140"/>
      <c r="HF18" s="140"/>
      <c r="HG18" s="140"/>
      <c r="HH18" s="140"/>
      <c r="HI18" s="140"/>
      <c r="HJ18" s="140"/>
      <c r="HK18" s="140"/>
      <c r="HL18" s="140"/>
      <c r="HM18" s="140"/>
      <c r="HN18" s="140"/>
      <c r="HO18" s="140"/>
      <c r="HP18" s="140"/>
      <c r="HQ18" s="140"/>
      <c r="HR18" s="140"/>
      <c r="HS18" s="140"/>
      <c r="HT18" s="140"/>
      <c r="HU18" s="140"/>
      <c r="HV18" s="140"/>
      <c r="HW18" s="140"/>
      <c r="HX18" s="140"/>
      <c r="HY18" s="140"/>
      <c r="HZ18" s="140"/>
      <c r="IA18" s="140"/>
      <c r="IB18" s="140"/>
      <c r="IC18" s="140"/>
      <c r="ID18" s="140"/>
      <c r="IE18" s="140"/>
      <c r="IF18" s="140"/>
      <c r="IG18" s="140"/>
      <c r="IH18" s="140"/>
      <c r="II18" s="140"/>
      <c r="IJ18" s="140"/>
      <c r="IK18" s="140"/>
      <c r="IL18" s="140"/>
      <c r="IM18" s="140"/>
      <c r="IN18" s="140"/>
      <c r="IO18" s="140"/>
      <c r="IP18" s="140"/>
      <c r="IQ18" s="140"/>
      <c r="IR18" s="140"/>
      <c r="IS18" s="140"/>
      <c r="IT18" s="140"/>
      <c r="IU18" s="140"/>
      <c r="IV18"/>
    </row>
    <row r="19" spans="1:256" s="43" customFormat="1" ht="13.15" customHeight="1" x14ac:dyDescent="0.3">
      <c r="A19" s="139"/>
      <c r="B19" s="189" t="s">
        <v>37</v>
      </c>
      <c r="C19" s="40" t="s">
        <v>39</v>
      </c>
      <c r="D19" s="151" t="s">
        <v>193</v>
      </c>
      <c r="E19" s="66">
        <v>0.77777777777777779</v>
      </c>
      <c r="F19" s="85">
        <v>0.82105324074074071</v>
      </c>
      <c r="G19" s="66">
        <v>4.3275462962962918E-2</v>
      </c>
      <c r="H19" s="190">
        <v>4.5006481481481439E-2</v>
      </c>
      <c r="I19" s="40" t="s">
        <v>38</v>
      </c>
      <c r="J19" s="171">
        <v>32939</v>
      </c>
      <c r="K19" s="65">
        <v>75</v>
      </c>
      <c r="L19" s="171">
        <v>1</v>
      </c>
      <c r="M19" s="188">
        <v>3</v>
      </c>
      <c r="N19" s="48"/>
      <c r="O19" s="141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140"/>
      <c r="AI19" s="140"/>
      <c r="AJ19" s="140"/>
      <c r="AK19" s="140"/>
      <c r="AL19" s="140"/>
      <c r="AM19" s="140"/>
      <c r="AN19" s="140"/>
      <c r="AO19" s="140"/>
      <c r="AP19" s="140"/>
      <c r="AQ19" s="140"/>
      <c r="AR19" s="140"/>
      <c r="AS19" s="140"/>
      <c r="AT19" s="140"/>
      <c r="AU19" s="140"/>
      <c r="AV19" s="140"/>
      <c r="AW19" s="140"/>
      <c r="AX19" s="140"/>
      <c r="AY19" s="140"/>
      <c r="AZ19" s="140"/>
      <c r="BA19" s="140"/>
      <c r="BB19" s="140"/>
      <c r="BC19" s="140"/>
      <c r="BD19" s="140"/>
      <c r="BE19" s="140"/>
      <c r="BF19" s="140"/>
      <c r="BG19" s="140"/>
      <c r="BH19" s="140"/>
      <c r="BI19" s="140"/>
      <c r="BJ19" s="140"/>
      <c r="BK19" s="140"/>
      <c r="BL19" s="140"/>
      <c r="BM19" s="140"/>
      <c r="BN19" s="140"/>
      <c r="BO19" s="140"/>
      <c r="BP19" s="140"/>
      <c r="BQ19" s="140"/>
      <c r="BR19" s="140"/>
      <c r="BS19" s="140"/>
      <c r="BT19" s="140"/>
      <c r="BU19" s="140"/>
      <c r="BV19" s="140"/>
      <c r="BW19" s="140"/>
      <c r="BX19" s="140"/>
      <c r="BY19" s="140"/>
      <c r="BZ19" s="140"/>
      <c r="CA19" s="140"/>
      <c r="CB19" s="140"/>
      <c r="CC19" s="140"/>
      <c r="CD19" s="140"/>
      <c r="CE19" s="140"/>
      <c r="CF19" s="140"/>
      <c r="CG19" s="140"/>
      <c r="CH19" s="140"/>
      <c r="CI19" s="140"/>
      <c r="CJ19" s="140"/>
      <c r="CK19" s="140"/>
      <c r="CL19" s="140"/>
      <c r="CM19" s="140"/>
      <c r="CN19" s="140"/>
      <c r="CO19" s="140"/>
      <c r="CP19" s="140"/>
      <c r="CQ19" s="140"/>
      <c r="CR19" s="140"/>
      <c r="CS19" s="140"/>
      <c r="CT19" s="140"/>
      <c r="CU19" s="140"/>
      <c r="CV19" s="140"/>
      <c r="CW19" s="140"/>
      <c r="CX19" s="140"/>
      <c r="CY19" s="140"/>
      <c r="CZ19" s="140"/>
      <c r="DA19" s="140"/>
      <c r="DB19" s="140"/>
      <c r="DC19" s="140"/>
      <c r="DD19" s="140"/>
      <c r="DE19" s="140"/>
      <c r="DF19" s="140"/>
      <c r="DG19" s="140"/>
      <c r="DH19" s="140"/>
      <c r="DI19" s="140"/>
      <c r="DJ19" s="140"/>
      <c r="DK19" s="140"/>
      <c r="DL19" s="140"/>
      <c r="DM19" s="140"/>
      <c r="DN19" s="140"/>
      <c r="DO19" s="140"/>
      <c r="DP19" s="140"/>
      <c r="DQ19" s="140"/>
      <c r="DR19" s="140"/>
      <c r="DS19" s="140"/>
      <c r="DT19" s="140"/>
      <c r="DU19" s="140"/>
      <c r="DV19" s="140"/>
      <c r="DW19" s="140"/>
      <c r="DX19" s="140"/>
      <c r="DY19" s="140"/>
      <c r="DZ19" s="140"/>
      <c r="EA19" s="140"/>
      <c r="EB19" s="140"/>
      <c r="EC19" s="140"/>
      <c r="ED19" s="140"/>
      <c r="EE19" s="140"/>
      <c r="EF19" s="140"/>
      <c r="EG19" s="140"/>
      <c r="EH19" s="140"/>
      <c r="EI19" s="140"/>
      <c r="EJ19" s="140"/>
      <c r="EK19" s="140"/>
      <c r="EL19" s="140"/>
      <c r="EM19" s="140"/>
      <c r="EN19" s="140"/>
      <c r="EO19" s="140"/>
      <c r="EP19" s="140"/>
      <c r="EQ19" s="140"/>
      <c r="ER19" s="140"/>
      <c r="ES19" s="140"/>
      <c r="ET19" s="140"/>
      <c r="EU19" s="140"/>
      <c r="EV19" s="140"/>
      <c r="EW19" s="140"/>
      <c r="EX19" s="140"/>
      <c r="EY19" s="140"/>
      <c r="EZ19" s="140"/>
      <c r="FA19" s="140"/>
      <c r="FB19" s="140"/>
      <c r="FC19" s="140"/>
      <c r="FD19" s="140"/>
      <c r="FE19" s="140"/>
      <c r="FF19" s="140"/>
      <c r="FG19" s="140"/>
      <c r="FH19" s="140"/>
      <c r="FI19" s="140"/>
      <c r="FJ19" s="140"/>
      <c r="FK19" s="140"/>
      <c r="FL19" s="140"/>
      <c r="FM19" s="140"/>
      <c r="FN19" s="140"/>
      <c r="FO19" s="140"/>
      <c r="FP19" s="140"/>
      <c r="FQ19" s="140"/>
      <c r="FR19" s="140"/>
      <c r="FS19" s="140"/>
      <c r="FT19" s="140"/>
      <c r="FU19" s="140"/>
      <c r="FV19" s="140"/>
      <c r="FW19" s="140"/>
      <c r="FX19" s="140"/>
      <c r="FY19" s="140"/>
      <c r="FZ19" s="140"/>
      <c r="GA19" s="140"/>
      <c r="GB19" s="140"/>
      <c r="GC19" s="140"/>
      <c r="GD19" s="140"/>
      <c r="GE19" s="140"/>
      <c r="GF19" s="140"/>
      <c r="GG19" s="140"/>
      <c r="GH19" s="140"/>
      <c r="GI19" s="140"/>
      <c r="GJ19" s="140"/>
      <c r="GK19" s="140"/>
      <c r="GL19" s="140"/>
      <c r="GM19" s="140"/>
      <c r="GN19" s="140"/>
      <c r="GO19" s="140"/>
      <c r="GP19" s="140"/>
      <c r="GQ19" s="140"/>
      <c r="GR19" s="140"/>
      <c r="GS19" s="140"/>
      <c r="GT19" s="140"/>
      <c r="GU19" s="140"/>
      <c r="GV19" s="140"/>
      <c r="GW19" s="140"/>
      <c r="GX19" s="140"/>
      <c r="GY19" s="140"/>
      <c r="GZ19" s="140"/>
      <c r="HA19" s="140"/>
      <c r="HB19" s="140"/>
      <c r="HC19" s="140"/>
      <c r="HD19" s="140"/>
      <c r="HE19" s="140"/>
      <c r="HF19" s="140"/>
      <c r="HG19" s="140"/>
      <c r="HH19" s="140"/>
      <c r="HI19" s="140"/>
      <c r="HJ19" s="140"/>
      <c r="HK19" s="140"/>
      <c r="HL19" s="140"/>
      <c r="HM19" s="140"/>
      <c r="HN19" s="140"/>
      <c r="HO19" s="140"/>
      <c r="HP19" s="140"/>
      <c r="HQ19" s="140"/>
      <c r="HR19" s="140"/>
      <c r="HS19" s="140"/>
      <c r="HT19" s="140"/>
      <c r="HU19" s="140"/>
      <c r="HV19" s="140"/>
      <c r="HW19" s="140"/>
      <c r="HX19" s="140"/>
      <c r="HY19" s="140"/>
      <c r="HZ19" s="140"/>
      <c r="IA19" s="140"/>
      <c r="IB19" s="140"/>
      <c r="IC19" s="140"/>
      <c r="ID19" s="140"/>
      <c r="IE19" s="140"/>
      <c r="IF19" s="140"/>
      <c r="IG19" s="140"/>
      <c r="IH19" s="140"/>
      <c r="II19" s="140"/>
      <c r="IJ19" s="140"/>
      <c r="IK19" s="140"/>
      <c r="IL19" s="140"/>
      <c r="IM19" s="140"/>
      <c r="IN19" s="140"/>
      <c r="IO19" s="140"/>
      <c r="IP19" s="140"/>
      <c r="IQ19" s="140"/>
      <c r="IR19" s="140"/>
      <c r="IS19" s="140"/>
      <c r="IT19" s="140"/>
      <c r="IU19" s="140"/>
      <c r="IV19"/>
    </row>
    <row r="20" spans="1:256" s="43" customFormat="1" ht="13.15" customHeight="1" x14ac:dyDescent="0.3">
      <c r="A20" s="139"/>
      <c r="B20" s="160" t="s">
        <v>115</v>
      </c>
      <c r="C20" s="40" t="s">
        <v>118</v>
      </c>
      <c r="D20" s="132" t="s">
        <v>193</v>
      </c>
      <c r="E20" s="66">
        <v>0.77777777777777779</v>
      </c>
      <c r="F20" s="85">
        <v>0.83781250000000007</v>
      </c>
      <c r="G20" s="66">
        <v>6.0034722222222281E-2</v>
      </c>
      <c r="H20" s="66">
        <v>5.4577020202020252E-2</v>
      </c>
      <c r="I20" s="40" t="s">
        <v>116</v>
      </c>
      <c r="J20" s="65" t="s">
        <v>218</v>
      </c>
      <c r="K20" s="65">
        <v>165</v>
      </c>
      <c r="L20" s="170">
        <v>2</v>
      </c>
      <c r="M20" s="188">
        <v>2.6</v>
      </c>
      <c r="N20" s="48"/>
      <c r="O20" s="141"/>
      <c r="P20" s="140"/>
      <c r="Q20" s="140"/>
      <c r="R20" s="140"/>
      <c r="S20" s="140"/>
      <c r="T20" s="140"/>
      <c r="U20" s="140"/>
      <c r="V20" s="140"/>
      <c r="W20" s="140"/>
      <c r="X20" s="140"/>
      <c r="Y20" s="140"/>
      <c r="Z20" s="140"/>
      <c r="AA20" s="140"/>
      <c r="AB20" s="140"/>
      <c r="AC20" s="140"/>
      <c r="AD20" s="140"/>
      <c r="AE20" s="140"/>
      <c r="AF20" s="140"/>
      <c r="AG20" s="140"/>
      <c r="AH20" s="140"/>
      <c r="AI20" s="140"/>
      <c r="AJ20" s="140"/>
      <c r="AK20" s="140"/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40"/>
      <c r="BE20" s="140"/>
      <c r="BF20" s="140"/>
      <c r="BG20" s="140"/>
      <c r="BH20" s="140"/>
      <c r="BI20" s="140"/>
      <c r="BJ20" s="140"/>
      <c r="BK20" s="140"/>
      <c r="BL20" s="140"/>
      <c r="BM20" s="140"/>
      <c r="BN20" s="140"/>
      <c r="BO20" s="140"/>
      <c r="BP20" s="140"/>
      <c r="BQ20" s="140"/>
      <c r="BR20" s="140"/>
      <c r="BS20" s="140"/>
      <c r="BT20" s="140"/>
      <c r="BU20" s="140"/>
      <c r="BV20" s="140"/>
      <c r="BW20" s="140"/>
      <c r="BX20" s="140"/>
      <c r="BY20" s="140"/>
      <c r="BZ20" s="140"/>
      <c r="CA20" s="140"/>
      <c r="CB20" s="140"/>
      <c r="CC20" s="140"/>
      <c r="CD20" s="140"/>
      <c r="CE20" s="140"/>
      <c r="CF20" s="140"/>
      <c r="CG20" s="140"/>
      <c r="CH20" s="140"/>
      <c r="CI20" s="140"/>
      <c r="CJ20" s="140"/>
      <c r="CK20" s="140"/>
      <c r="CL20" s="140"/>
      <c r="CM20" s="140"/>
      <c r="CN20" s="140"/>
      <c r="CO20" s="140"/>
      <c r="CP20" s="140"/>
      <c r="CQ20" s="140"/>
      <c r="CR20" s="140"/>
      <c r="CS20" s="140"/>
      <c r="CT20" s="140"/>
      <c r="CU20" s="140"/>
      <c r="CV20" s="140"/>
      <c r="CW20" s="140"/>
      <c r="CX20" s="140"/>
      <c r="CY20" s="140"/>
      <c r="CZ20" s="140"/>
      <c r="DA20" s="140"/>
      <c r="DB20" s="140"/>
      <c r="DC20" s="140"/>
      <c r="DD20" s="140"/>
      <c r="DE20" s="140"/>
      <c r="DF20" s="140"/>
      <c r="DG20" s="140"/>
      <c r="DH20" s="140"/>
      <c r="DI20" s="140"/>
      <c r="DJ20" s="140"/>
      <c r="DK20" s="140"/>
      <c r="DL20" s="140"/>
      <c r="DM20" s="140"/>
      <c r="DN20" s="140"/>
      <c r="DO20" s="140"/>
      <c r="DP20" s="140"/>
      <c r="DQ20" s="140"/>
      <c r="DR20" s="140"/>
      <c r="DS20" s="140"/>
      <c r="DT20" s="140"/>
      <c r="DU20" s="140"/>
      <c r="DV20" s="140"/>
      <c r="DW20" s="140"/>
      <c r="DX20" s="140"/>
      <c r="DY20" s="140"/>
      <c r="DZ20" s="140"/>
      <c r="EA20" s="140"/>
      <c r="EB20" s="140"/>
      <c r="EC20" s="140"/>
      <c r="ED20" s="140"/>
      <c r="EE20" s="140"/>
      <c r="EF20" s="140"/>
      <c r="EG20" s="140"/>
      <c r="EH20" s="140"/>
      <c r="EI20" s="140"/>
      <c r="EJ20" s="140"/>
      <c r="EK20" s="140"/>
      <c r="EL20" s="140"/>
      <c r="EM20" s="140"/>
      <c r="EN20" s="140"/>
      <c r="EO20" s="140"/>
      <c r="EP20" s="140"/>
      <c r="EQ20" s="140"/>
      <c r="ER20" s="140"/>
      <c r="ES20" s="140"/>
      <c r="ET20" s="140"/>
      <c r="EU20" s="140"/>
      <c r="EV20" s="140"/>
      <c r="EW20" s="140"/>
      <c r="EX20" s="140"/>
      <c r="EY20" s="140"/>
      <c r="EZ20" s="140"/>
      <c r="FA20" s="140"/>
      <c r="FB20" s="140"/>
      <c r="FC20" s="140"/>
      <c r="FD20" s="140"/>
      <c r="FE20" s="140"/>
      <c r="FF20" s="140"/>
      <c r="FG20" s="140"/>
      <c r="FH20" s="140"/>
      <c r="FI20" s="140"/>
      <c r="FJ20" s="140"/>
      <c r="FK20" s="140"/>
      <c r="FL20" s="140"/>
      <c r="FM20" s="140"/>
      <c r="FN20" s="140"/>
      <c r="FO20" s="140"/>
      <c r="FP20" s="140"/>
      <c r="FQ20" s="140"/>
      <c r="FR20" s="140"/>
      <c r="FS20" s="140"/>
      <c r="FT20" s="140"/>
      <c r="FU20" s="140"/>
      <c r="FV20" s="140"/>
      <c r="FW20" s="140"/>
      <c r="FX20" s="140"/>
      <c r="FY20" s="140"/>
      <c r="FZ20" s="140"/>
      <c r="GA20" s="140"/>
      <c r="GB20" s="140"/>
      <c r="GC20" s="140"/>
      <c r="GD20" s="140"/>
      <c r="GE20" s="140"/>
      <c r="GF20" s="140"/>
      <c r="GG20" s="140"/>
      <c r="GH20" s="140"/>
      <c r="GI20" s="140"/>
      <c r="GJ20" s="140"/>
      <c r="GK20" s="140"/>
      <c r="GL20" s="140"/>
      <c r="GM20" s="140"/>
      <c r="GN20" s="140"/>
      <c r="GO20" s="140"/>
      <c r="GP20" s="140"/>
      <c r="GQ20" s="140"/>
      <c r="GR20" s="140"/>
      <c r="GS20" s="140"/>
      <c r="GT20" s="140"/>
      <c r="GU20" s="140"/>
      <c r="GV20" s="140"/>
      <c r="GW20" s="140"/>
      <c r="GX20" s="140"/>
      <c r="GY20" s="140"/>
      <c r="GZ20" s="140"/>
      <c r="HA20" s="140"/>
      <c r="HB20" s="140"/>
      <c r="HC20" s="140"/>
      <c r="HD20" s="140"/>
      <c r="HE20" s="140"/>
      <c r="HF20" s="140"/>
      <c r="HG20" s="140"/>
      <c r="HH20" s="140"/>
      <c r="HI20" s="140"/>
      <c r="HJ20" s="140"/>
      <c r="HK20" s="140"/>
      <c r="HL20" s="140"/>
      <c r="HM20" s="140"/>
      <c r="HN20" s="140"/>
      <c r="HO20" s="140"/>
      <c r="HP20" s="140"/>
      <c r="HQ20" s="140"/>
      <c r="HR20" s="140"/>
      <c r="HS20" s="140"/>
      <c r="HT20" s="140"/>
      <c r="HU20" s="140"/>
      <c r="HV20" s="140"/>
      <c r="HW20" s="140"/>
      <c r="HX20" s="140"/>
      <c r="HY20" s="140"/>
      <c r="HZ20" s="140"/>
      <c r="IA20" s="140"/>
      <c r="IB20" s="140"/>
      <c r="IC20" s="140"/>
      <c r="ID20" s="140"/>
      <c r="IE20" s="140"/>
      <c r="IF20" s="140"/>
      <c r="IG20" s="140"/>
      <c r="IH20" s="140"/>
      <c r="II20" s="140"/>
      <c r="IJ20" s="140"/>
      <c r="IK20" s="140"/>
      <c r="IL20" s="140"/>
      <c r="IM20" s="140"/>
      <c r="IN20" s="140"/>
      <c r="IO20" s="140"/>
      <c r="IP20" s="140"/>
      <c r="IQ20" s="140"/>
      <c r="IR20" s="140"/>
      <c r="IS20" s="140"/>
      <c r="IT20" s="140"/>
      <c r="IU20" s="140"/>
      <c r="IV20"/>
    </row>
    <row r="21" spans="1:256" s="43" customFormat="1" ht="13.15" customHeight="1" x14ac:dyDescent="0.3">
      <c r="A21" s="139"/>
      <c r="B21" s="160" t="s">
        <v>87</v>
      </c>
      <c r="C21" s="40" t="s">
        <v>89</v>
      </c>
      <c r="D21" s="132" t="s">
        <v>193</v>
      </c>
      <c r="E21" s="66">
        <v>0.77777777777777779</v>
      </c>
      <c r="F21" s="85">
        <v>0.84651620370370362</v>
      </c>
      <c r="G21" s="66">
        <v>6.8738425925925828E-2</v>
      </c>
      <c r="H21" s="66">
        <v>6.1205447742262727E-2</v>
      </c>
      <c r="I21" s="40" t="s">
        <v>88</v>
      </c>
      <c r="J21" s="65">
        <v>342</v>
      </c>
      <c r="K21" s="65">
        <v>180</v>
      </c>
      <c r="L21" s="170">
        <v>3</v>
      </c>
      <c r="M21" s="188">
        <v>2.2999999999999998</v>
      </c>
      <c r="N21" s="48"/>
      <c r="O21" s="141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  <c r="AO21" s="140"/>
      <c r="AP21" s="140"/>
      <c r="AQ21" s="140"/>
      <c r="AR21" s="140"/>
      <c r="AS21" s="140"/>
      <c r="AT21" s="140"/>
      <c r="AU21" s="140"/>
      <c r="AV21" s="140"/>
      <c r="AW21" s="140"/>
      <c r="AX21" s="140"/>
      <c r="AY21" s="140"/>
      <c r="AZ21" s="140"/>
      <c r="BA21" s="140"/>
      <c r="BB21" s="140"/>
      <c r="BC21" s="140"/>
      <c r="BD21" s="140"/>
      <c r="BE21" s="140"/>
      <c r="BF21" s="140"/>
      <c r="BG21" s="140"/>
      <c r="BH21" s="140"/>
      <c r="BI21" s="140"/>
      <c r="BJ21" s="140"/>
      <c r="BK21" s="140"/>
      <c r="BL21" s="140"/>
      <c r="BM21" s="140"/>
      <c r="BN21" s="140"/>
      <c r="BO21" s="140"/>
      <c r="BP21" s="140"/>
      <c r="BQ21" s="140"/>
      <c r="BR21" s="140"/>
      <c r="BS21" s="140"/>
      <c r="BT21" s="140"/>
      <c r="BU21" s="140"/>
      <c r="BV21" s="140"/>
      <c r="BW21" s="140"/>
      <c r="BX21" s="140"/>
      <c r="BY21" s="140"/>
      <c r="BZ21" s="140"/>
      <c r="CA21" s="140"/>
      <c r="CB21" s="140"/>
      <c r="CC21" s="140"/>
      <c r="CD21" s="140"/>
      <c r="CE21" s="140"/>
      <c r="CF21" s="140"/>
      <c r="CG21" s="140"/>
      <c r="CH21" s="140"/>
      <c r="CI21" s="140"/>
      <c r="CJ21" s="140"/>
      <c r="CK21" s="140"/>
      <c r="CL21" s="140"/>
      <c r="CM21" s="140"/>
      <c r="CN21" s="140"/>
      <c r="CO21" s="140"/>
      <c r="CP21" s="140"/>
      <c r="CQ21" s="140"/>
      <c r="CR21" s="140"/>
      <c r="CS21" s="140"/>
      <c r="CT21" s="140"/>
      <c r="CU21" s="140"/>
      <c r="CV21" s="140"/>
      <c r="CW21" s="140"/>
      <c r="CX21" s="140"/>
      <c r="CY21" s="140"/>
      <c r="CZ21" s="140"/>
      <c r="DA21" s="140"/>
      <c r="DB21" s="140"/>
      <c r="DC21" s="140"/>
      <c r="DD21" s="140"/>
      <c r="DE21" s="140"/>
      <c r="DF21" s="140"/>
      <c r="DG21" s="140"/>
      <c r="DH21" s="140"/>
      <c r="DI21" s="140"/>
      <c r="DJ21" s="140"/>
      <c r="DK21" s="140"/>
      <c r="DL21" s="140"/>
      <c r="DM21" s="140"/>
      <c r="DN21" s="140"/>
      <c r="DO21" s="140"/>
      <c r="DP21" s="140"/>
      <c r="DQ21" s="140"/>
      <c r="DR21" s="140"/>
      <c r="DS21" s="140"/>
      <c r="DT21" s="140"/>
      <c r="DU21" s="140"/>
      <c r="DV21" s="140"/>
      <c r="DW21" s="140"/>
      <c r="DX21" s="140"/>
      <c r="DY21" s="140"/>
      <c r="DZ21" s="140"/>
      <c r="EA21" s="140"/>
      <c r="EB21" s="140"/>
      <c r="EC21" s="140"/>
      <c r="ED21" s="140"/>
      <c r="EE21" s="140"/>
      <c r="EF21" s="140"/>
      <c r="EG21" s="140"/>
      <c r="EH21" s="140"/>
      <c r="EI21" s="140"/>
      <c r="EJ21" s="140"/>
      <c r="EK21" s="140"/>
      <c r="EL21" s="140"/>
      <c r="EM21" s="140"/>
      <c r="EN21" s="140"/>
      <c r="EO21" s="140"/>
      <c r="EP21" s="140"/>
      <c r="EQ21" s="140"/>
      <c r="ER21" s="140"/>
      <c r="ES21" s="140"/>
      <c r="ET21" s="140"/>
      <c r="EU21" s="140"/>
      <c r="EV21" s="140"/>
      <c r="EW21" s="140"/>
      <c r="EX21" s="140"/>
      <c r="EY21" s="140"/>
      <c r="EZ21" s="140"/>
      <c r="FA21" s="140"/>
      <c r="FB21" s="140"/>
      <c r="FC21" s="140"/>
      <c r="FD21" s="140"/>
      <c r="FE21" s="140"/>
      <c r="FF21" s="140"/>
      <c r="FG21" s="140"/>
      <c r="FH21" s="140"/>
      <c r="FI21" s="140"/>
      <c r="FJ21" s="140"/>
      <c r="FK21" s="140"/>
      <c r="FL21" s="140"/>
      <c r="FM21" s="140"/>
      <c r="FN21" s="140"/>
      <c r="FO21" s="140"/>
      <c r="FP21" s="140"/>
      <c r="FQ21" s="140"/>
      <c r="FR21" s="140"/>
      <c r="FS21" s="140"/>
      <c r="FT21" s="140"/>
      <c r="FU21" s="140"/>
      <c r="FV21" s="140"/>
      <c r="FW21" s="140"/>
      <c r="FX21" s="140"/>
      <c r="FY21" s="140"/>
      <c r="FZ21" s="140"/>
      <c r="GA21" s="140"/>
      <c r="GB21" s="140"/>
      <c r="GC21" s="140"/>
      <c r="GD21" s="140"/>
      <c r="GE21" s="140"/>
      <c r="GF21" s="140"/>
      <c r="GG21" s="140"/>
      <c r="GH21" s="140"/>
      <c r="GI21" s="140"/>
      <c r="GJ21" s="140"/>
      <c r="GK21" s="140"/>
      <c r="GL21" s="140"/>
      <c r="GM21" s="140"/>
      <c r="GN21" s="140"/>
      <c r="GO21" s="140"/>
      <c r="GP21" s="140"/>
      <c r="GQ21" s="140"/>
      <c r="GR21" s="140"/>
      <c r="GS21" s="140"/>
      <c r="GT21" s="140"/>
      <c r="GU21" s="140"/>
      <c r="GV21" s="140"/>
      <c r="GW21" s="140"/>
      <c r="GX21" s="140"/>
      <c r="GY21" s="140"/>
      <c r="GZ21" s="140"/>
      <c r="HA21" s="140"/>
      <c r="HB21" s="140"/>
      <c r="HC21" s="140"/>
      <c r="HD21" s="140"/>
      <c r="HE21" s="140"/>
      <c r="HF21" s="140"/>
      <c r="HG21" s="140"/>
      <c r="HH21" s="140"/>
      <c r="HI21" s="140"/>
      <c r="HJ21" s="140"/>
      <c r="HK21" s="140"/>
      <c r="HL21" s="140"/>
      <c r="HM21" s="140"/>
      <c r="HN21" s="140"/>
      <c r="HO21" s="140"/>
      <c r="HP21" s="140"/>
      <c r="HQ21" s="140"/>
      <c r="HR21" s="140"/>
      <c r="HS21" s="140"/>
      <c r="HT21" s="140"/>
      <c r="HU21" s="140"/>
      <c r="HV21" s="140"/>
      <c r="HW21" s="140"/>
      <c r="HX21" s="140"/>
      <c r="HY21" s="140"/>
      <c r="HZ21" s="140"/>
      <c r="IA21" s="140"/>
      <c r="IB21" s="140"/>
      <c r="IC21" s="140"/>
      <c r="ID21" s="140"/>
      <c r="IE21" s="140"/>
      <c r="IF21" s="140"/>
      <c r="IG21" s="140"/>
      <c r="IH21" s="140"/>
      <c r="II21" s="140"/>
      <c r="IJ21" s="140"/>
      <c r="IK21" s="140"/>
      <c r="IL21" s="140"/>
      <c r="IM21" s="140"/>
      <c r="IN21" s="140"/>
      <c r="IO21" s="140"/>
      <c r="IP21" s="140"/>
      <c r="IQ21" s="140"/>
      <c r="IR21" s="140"/>
      <c r="IS21" s="140"/>
      <c r="IT21" s="140"/>
      <c r="IU21" s="140"/>
      <c r="IV21"/>
    </row>
    <row r="22" spans="1:256" s="43" customFormat="1" ht="13.15" customHeight="1" x14ac:dyDescent="0.3">
      <c r="A22" s="139"/>
      <c r="B22" s="160" t="s">
        <v>40</v>
      </c>
      <c r="C22" s="40" t="s">
        <v>42</v>
      </c>
      <c r="D22" s="132" t="s">
        <v>193</v>
      </c>
      <c r="E22" s="66">
        <v>0.77777777777777779</v>
      </c>
      <c r="F22" s="85">
        <v>0.84700231481481481</v>
      </c>
      <c r="G22" s="66">
        <v>6.9224537037037015E-2</v>
      </c>
      <c r="H22" s="66">
        <v>6.2407696357939059E-2</v>
      </c>
      <c r="I22" s="40" t="s">
        <v>41</v>
      </c>
      <c r="J22" s="65">
        <v>88040</v>
      </c>
      <c r="K22" s="65">
        <v>171</v>
      </c>
      <c r="L22" s="170">
        <v>4</v>
      </c>
      <c r="M22" s="188">
        <v>1.9</v>
      </c>
      <c r="N22" s="48"/>
      <c r="O22" s="141"/>
      <c r="P22" s="140"/>
      <c r="Q22" s="140"/>
      <c r="R22" s="140"/>
      <c r="S22" s="140"/>
      <c r="T22" s="140"/>
      <c r="U22" s="140"/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0"/>
      <c r="BR22" s="140"/>
      <c r="BS22" s="140"/>
      <c r="BT22" s="140"/>
      <c r="BU22" s="140"/>
      <c r="BV22" s="140"/>
      <c r="BW22" s="140"/>
      <c r="BX22" s="140"/>
      <c r="BY22" s="140"/>
      <c r="BZ22" s="140"/>
      <c r="CA22" s="140"/>
      <c r="CB22" s="140"/>
      <c r="CC22" s="140"/>
      <c r="CD22" s="140"/>
      <c r="CE22" s="140"/>
      <c r="CF22" s="140"/>
      <c r="CG22" s="140"/>
      <c r="CH22" s="140"/>
      <c r="CI22" s="140"/>
      <c r="CJ22" s="140"/>
      <c r="CK22" s="140"/>
      <c r="CL22" s="140"/>
      <c r="CM22" s="140"/>
      <c r="CN22" s="140"/>
      <c r="CO22" s="140"/>
      <c r="CP22" s="140"/>
      <c r="CQ22" s="140"/>
      <c r="CR22" s="140"/>
      <c r="CS22" s="140"/>
      <c r="CT22" s="140"/>
      <c r="CU22" s="140"/>
      <c r="CV22" s="140"/>
      <c r="CW22" s="140"/>
      <c r="CX22" s="140"/>
      <c r="CY22" s="140"/>
      <c r="CZ22" s="140"/>
      <c r="DA22" s="140"/>
      <c r="DB22" s="140"/>
      <c r="DC22" s="140"/>
      <c r="DD22" s="140"/>
      <c r="DE22" s="140"/>
      <c r="DF22" s="140"/>
      <c r="DG22" s="140"/>
      <c r="DH22" s="140"/>
      <c r="DI22" s="140"/>
      <c r="DJ22" s="140"/>
      <c r="DK22" s="140"/>
      <c r="DL22" s="140"/>
      <c r="DM22" s="140"/>
      <c r="DN22" s="140"/>
      <c r="DO22" s="140"/>
      <c r="DP22" s="140"/>
      <c r="DQ22" s="140"/>
      <c r="DR22" s="140"/>
      <c r="DS22" s="140"/>
      <c r="DT22" s="140"/>
      <c r="DU22" s="140"/>
      <c r="DV22" s="140"/>
      <c r="DW22" s="140"/>
      <c r="DX22" s="140"/>
      <c r="DY22" s="140"/>
      <c r="DZ22" s="140"/>
      <c r="EA22" s="140"/>
      <c r="EB22" s="140"/>
      <c r="EC22" s="140"/>
      <c r="ED22" s="140"/>
      <c r="EE22" s="140"/>
      <c r="EF22" s="140"/>
      <c r="EG22" s="140"/>
      <c r="EH22" s="140"/>
      <c r="EI22" s="140"/>
      <c r="EJ22" s="140"/>
      <c r="EK22" s="140"/>
      <c r="EL22" s="140"/>
      <c r="EM22" s="140"/>
      <c r="EN22" s="140"/>
      <c r="EO22" s="140"/>
      <c r="EP22" s="140"/>
      <c r="EQ22" s="140"/>
      <c r="ER22" s="140"/>
      <c r="ES22" s="140"/>
      <c r="ET22" s="140"/>
      <c r="EU22" s="140"/>
      <c r="EV22" s="140"/>
      <c r="EW22" s="140"/>
      <c r="EX22" s="140"/>
      <c r="EY22" s="140"/>
      <c r="EZ22" s="140"/>
      <c r="FA22" s="140"/>
      <c r="FB22" s="140"/>
      <c r="FC22" s="140"/>
      <c r="FD22" s="140"/>
      <c r="FE22" s="140"/>
      <c r="FF22" s="140"/>
      <c r="FG22" s="140"/>
      <c r="FH22" s="140"/>
      <c r="FI22" s="140"/>
      <c r="FJ22" s="140"/>
      <c r="FK22" s="140"/>
      <c r="FL22" s="140"/>
      <c r="FM22" s="140"/>
      <c r="FN22" s="140"/>
      <c r="FO22" s="140"/>
      <c r="FP22" s="140"/>
      <c r="FQ22" s="140"/>
      <c r="FR22" s="140"/>
      <c r="FS22" s="140"/>
      <c r="FT22" s="140"/>
      <c r="FU22" s="140"/>
      <c r="FV22" s="140"/>
      <c r="FW22" s="140"/>
      <c r="FX22" s="140"/>
      <c r="FY22" s="140"/>
      <c r="FZ22" s="140"/>
      <c r="GA22" s="140"/>
      <c r="GB22" s="140"/>
      <c r="GC22" s="140"/>
      <c r="GD22" s="140"/>
      <c r="GE22" s="140"/>
      <c r="GF22" s="140"/>
      <c r="GG22" s="140"/>
      <c r="GH22" s="140"/>
      <c r="GI22" s="140"/>
      <c r="GJ22" s="140"/>
      <c r="GK22" s="140"/>
      <c r="GL22" s="140"/>
      <c r="GM22" s="140"/>
      <c r="GN22" s="140"/>
      <c r="GO22" s="140"/>
      <c r="GP22" s="140"/>
      <c r="GQ22" s="140"/>
      <c r="GR22" s="140"/>
      <c r="GS22" s="140"/>
      <c r="GT22" s="140"/>
      <c r="GU22" s="140"/>
      <c r="GV22" s="140"/>
      <c r="GW22" s="140"/>
      <c r="GX22" s="140"/>
      <c r="GY22" s="140"/>
      <c r="GZ22" s="140"/>
      <c r="HA22" s="140"/>
      <c r="HB22" s="140"/>
      <c r="HC22" s="140"/>
      <c r="HD22" s="140"/>
      <c r="HE22" s="140"/>
      <c r="HF22" s="140"/>
      <c r="HG22" s="140"/>
      <c r="HH22" s="140"/>
      <c r="HI22" s="140"/>
      <c r="HJ22" s="140"/>
      <c r="HK22" s="140"/>
      <c r="HL22" s="140"/>
      <c r="HM22" s="140"/>
      <c r="HN22" s="140"/>
      <c r="HO22" s="140"/>
      <c r="HP22" s="140"/>
      <c r="HQ22" s="140"/>
      <c r="HR22" s="140"/>
      <c r="HS22" s="140"/>
      <c r="HT22" s="140"/>
      <c r="HU22" s="140"/>
      <c r="HV22" s="140"/>
      <c r="HW22" s="140"/>
      <c r="HX22" s="140"/>
      <c r="HY22" s="140"/>
      <c r="HZ22" s="140"/>
      <c r="IA22" s="140"/>
      <c r="IB22" s="140"/>
      <c r="IC22" s="140"/>
      <c r="ID22" s="140"/>
      <c r="IE22" s="140"/>
      <c r="IF22" s="140"/>
      <c r="IG22" s="140"/>
      <c r="IH22" s="140"/>
      <c r="II22" s="140"/>
      <c r="IJ22" s="140"/>
      <c r="IK22" s="140"/>
      <c r="IL22" s="140"/>
      <c r="IM22" s="140"/>
      <c r="IN22" s="140"/>
      <c r="IO22" s="140"/>
      <c r="IP22" s="140"/>
      <c r="IQ22" s="140"/>
      <c r="IR22" s="140"/>
      <c r="IS22" s="140"/>
      <c r="IT22" s="140"/>
      <c r="IU22" s="140"/>
      <c r="IV22"/>
    </row>
    <row r="23" spans="1:256" s="43" customFormat="1" ht="13.15" customHeight="1" x14ac:dyDescent="0.3">
      <c r="A23" s="139"/>
      <c r="B23" s="160" t="s">
        <v>112</v>
      </c>
      <c r="C23" s="40" t="s">
        <v>114</v>
      </c>
      <c r="D23" s="132" t="s">
        <v>193</v>
      </c>
      <c r="E23" s="66">
        <v>0.77777777777777779</v>
      </c>
      <c r="F23" s="85">
        <v>0.85312500000000002</v>
      </c>
      <c r="G23" s="66">
        <v>7.5347222222222232E-2</v>
      </c>
      <c r="H23" s="66">
        <v>6.6815408519023803E-2</v>
      </c>
      <c r="I23" s="40" t="s">
        <v>113</v>
      </c>
      <c r="J23" s="65">
        <v>192</v>
      </c>
      <c r="K23" s="65">
        <v>183</v>
      </c>
      <c r="L23" s="170">
        <v>5</v>
      </c>
      <c r="M23" s="188">
        <v>1.7</v>
      </c>
      <c r="N23" s="48"/>
      <c r="O23" s="141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0"/>
      <c r="AR23" s="140"/>
      <c r="AS23" s="140"/>
      <c r="AT23" s="140"/>
      <c r="AU23" s="140"/>
      <c r="AV23" s="140"/>
      <c r="AW23" s="140"/>
      <c r="AX23" s="140"/>
      <c r="AY23" s="140"/>
      <c r="AZ23" s="140"/>
      <c r="BA23" s="140"/>
      <c r="BB23" s="140"/>
      <c r="BC23" s="140"/>
      <c r="BD23" s="140"/>
      <c r="BE23" s="140"/>
      <c r="BF23" s="140"/>
      <c r="BG23" s="140"/>
      <c r="BH23" s="140"/>
      <c r="BI23" s="140"/>
      <c r="BJ23" s="140"/>
      <c r="BK23" s="140"/>
      <c r="BL23" s="140"/>
      <c r="BM23" s="140"/>
      <c r="BN23" s="140"/>
      <c r="BO23" s="140"/>
      <c r="BP23" s="140"/>
      <c r="BQ23" s="140"/>
      <c r="BR23" s="140"/>
      <c r="BS23" s="140"/>
      <c r="BT23" s="140"/>
      <c r="BU23" s="140"/>
      <c r="BV23" s="140"/>
      <c r="BW23" s="140"/>
      <c r="BX23" s="140"/>
      <c r="BY23" s="140"/>
      <c r="BZ23" s="140"/>
      <c r="CA23" s="140"/>
      <c r="CB23" s="140"/>
      <c r="CC23" s="140"/>
      <c r="CD23" s="140"/>
      <c r="CE23" s="140"/>
      <c r="CF23" s="140"/>
      <c r="CG23" s="140"/>
      <c r="CH23" s="140"/>
      <c r="CI23" s="140"/>
      <c r="CJ23" s="140"/>
      <c r="CK23" s="140"/>
      <c r="CL23" s="140"/>
      <c r="CM23" s="140"/>
      <c r="CN23" s="140"/>
      <c r="CO23" s="140"/>
      <c r="CP23" s="140"/>
      <c r="CQ23" s="140"/>
      <c r="CR23" s="140"/>
      <c r="CS23" s="140"/>
      <c r="CT23" s="140"/>
      <c r="CU23" s="140"/>
      <c r="CV23" s="140"/>
      <c r="CW23" s="140"/>
      <c r="CX23" s="140"/>
      <c r="CY23" s="140"/>
      <c r="CZ23" s="140"/>
      <c r="DA23" s="140"/>
      <c r="DB23" s="140"/>
      <c r="DC23" s="140"/>
      <c r="DD23" s="140"/>
      <c r="DE23" s="140"/>
      <c r="DF23" s="140"/>
      <c r="DG23" s="140"/>
      <c r="DH23" s="140"/>
      <c r="DI23" s="140"/>
      <c r="DJ23" s="140"/>
      <c r="DK23" s="140"/>
      <c r="DL23" s="140"/>
      <c r="DM23" s="140"/>
      <c r="DN23" s="140"/>
      <c r="DO23" s="140"/>
      <c r="DP23" s="140"/>
      <c r="DQ23" s="140"/>
      <c r="DR23" s="140"/>
      <c r="DS23" s="140"/>
      <c r="DT23" s="140"/>
      <c r="DU23" s="140"/>
      <c r="DV23" s="140"/>
      <c r="DW23" s="140"/>
      <c r="DX23" s="140"/>
      <c r="DY23" s="140"/>
      <c r="DZ23" s="140"/>
      <c r="EA23" s="140"/>
      <c r="EB23" s="140"/>
      <c r="EC23" s="140"/>
      <c r="ED23" s="140"/>
      <c r="EE23" s="140"/>
      <c r="EF23" s="140"/>
      <c r="EG23" s="140"/>
      <c r="EH23" s="140"/>
      <c r="EI23" s="140"/>
      <c r="EJ23" s="140"/>
      <c r="EK23" s="140"/>
      <c r="EL23" s="140"/>
      <c r="EM23" s="140"/>
      <c r="EN23" s="140"/>
      <c r="EO23" s="140"/>
      <c r="EP23" s="140"/>
      <c r="EQ23" s="140"/>
      <c r="ER23" s="140"/>
      <c r="ES23" s="140"/>
      <c r="ET23" s="140"/>
      <c r="EU23" s="140"/>
      <c r="EV23" s="140"/>
      <c r="EW23" s="140"/>
      <c r="EX23" s="140"/>
      <c r="EY23" s="140"/>
      <c r="EZ23" s="140"/>
      <c r="FA23" s="140"/>
      <c r="FB23" s="140"/>
      <c r="FC23" s="140"/>
      <c r="FD23" s="140"/>
      <c r="FE23" s="140"/>
      <c r="FF23" s="140"/>
      <c r="FG23" s="140"/>
      <c r="FH23" s="140"/>
      <c r="FI23" s="140"/>
      <c r="FJ23" s="140"/>
      <c r="FK23" s="140"/>
      <c r="FL23" s="140"/>
      <c r="FM23" s="140"/>
      <c r="FN23" s="140"/>
      <c r="FO23" s="140"/>
      <c r="FP23" s="140"/>
      <c r="FQ23" s="140"/>
      <c r="FR23" s="140"/>
      <c r="FS23" s="140"/>
      <c r="FT23" s="140"/>
      <c r="FU23" s="140"/>
      <c r="FV23" s="140"/>
      <c r="FW23" s="140"/>
      <c r="FX23" s="140"/>
      <c r="FY23" s="140"/>
      <c r="FZ23" s="140"/>
      <c r="GA23" s="140"/>
      <c r="GB23" s="140"/>
      <c r="GC23" s="140"/>
      <c r="GD23" s="140"/>
      <c r="GE23" s="140"/>
      <c r="GF23" s="140"/>
      <c r="GG23" s="140"/>
      <c r="GH23" s="140"/>
      <c r="GI23" s="140"/>
      <c r="GJ23" s="140"/>
      <c r="GK23" s="140"/>
      <c r="GL23" s="140"/>
      <c r="GM23" s="140"/>
      <c r="GN23" s="140"/>
      <c r="GO23" s="140"/>
      <c r="GP23" s="140"/>
      <c r="GQ23" s="140"/>
      <c r="GR23" s="140"/>
      <c r="GS23" s="140"/>
      <c r="GT23" s="140"/>
      <c r="GU23" s="140"/>
      <c r="GV23" s="140"/>
      <c r="GW23" s="140"/>
      <c r="GX23" s="140"/>
      <c r="GY23" s="140"/>
      <c r="GZ23" s="140"/>
      <c r="HA23" s="140"/>
      <c r="HB23" s="140"/>
      <c r="HC23" s="140"/>
      <c r="HD23" s="140"/>
      <c r="HE23" s="140"/>
      <c r="HF23" s="140"/>
      <c r="HG23" s="140"/>
      <c r="HH23" s="140"/>
      <c r="HI23" s="140"/>
      <c r="HJ23" s="140"/>
      <c r="HK23" s="140"/>
      <c r="HL23" s="140"/>
      <c r="HM23" s="140"/>
      <c r="HN23" s="140"/>
      <c r="HO23" s="140"/>
      <c r="HP23" s="140"/>
      <c r="HQ23" s="140"/>
      <c r="HR23" s="140"/>
      <c r="HS23" s="140"/>
      <c r="HT23" s="140"/>
      <c r="HU23" s="140"/>
      <c r="HV23" s="140"/>
      <c r="HW23" s="140"/>
      <c r="HX23" s="140"/>
      <c r="HY23" s="140"/>
      <c r="HZ23" s="140"/>
      <c r="IA23" s="140"/>
      <c r="IB23" s="140"/>
      <c r="IC23" s="140"/>
      <c r="ID23" s="140"/>
      <c r="IE23" s="140"/>
      <c r="IF23" s="140"/>
      <c r="IG23" s="140"/>
      <c r="IH23" s="140"/>
      <c r="II23" s="140"/>
      <c r="IJ23" s="140"/>
      <c r="IK23" s="140"/>
      <c r="IL23" s="140"/>
      <c r="IM23" s="140"/>
      <c r="IN23" s="140"/>
      <c r="IO23" s="140"/>
      <c r="IP23" s="140"/>
      <c r="IQ23" s="140"/>
      <c r="IR23" s="140"/>
      <c r="IS23" s="140"/>
      <c r="IT23" s="140"/>
      <c r="IU23" s="140"/>
      <c r="IV23"/>
    </row>
    <row r="24" spans="1:256" s="43" customFormat="1" ht="13.15" customHeight="1" x14ac:dyDescent="0.3">
      <c r="A24" s="139"/>
      <c r="B24" s="160" t="s">
        <v>80</v>
      </c>
      <c r="C24" s="40" t="s">
        <v>82</v>
      </c>
      <c r="D24" s="132" t="s">
        <v>193</v>
      </c>
      <c r="E24" s="66">
        <v>0.77777777777777779</v>
      </c>
      <c r="F24" s="85">
        <v>0.87696759259259249</v>
      </c>
      <c r="G24" s="66">
        <v>9.9189814814814703E-2</v>
      </c>
      <c r="H24" s="66">
        <v>9.2901123385633361E-2</v>
      </c>
      <c r="I24" s="40" t="s">
        <v>81</v>
      </c>
      <c r="J24" s="65">
        <v>52196</v>
      </c>
      <c r="K24" s="65">
        <v>144</v>
      </c>
      <c r="L24" s="171">
        <v>6</v>
      </c>
      <c r="M24" s="188">
        <v>1.5</v>
      </c>
      <c r="N24" s="48"/>
      <c r="O24" s="141"/>
      <c r="P24" s="140"/>
      <c r="Q24" s="140"/>
      <c r="R24" s="140"/>
      <c r="S24" s="140"/>
      <c r="T24" s="140"/>
      <c r="U24" s="140"/>
      <c r="V24" s="140"/>
      <c r="W24" s="140"/>
      <c r="X24" s="140"/>
      <c r="Y24" s="140"/>
      <c r="Z24" s="140"/>
      <c r="AA24" s="140"/>
      <c r="AB24" s="140"/>
      <c r="AC24" s="140"/>
      <c r="AD24" s="140"/>
      <c r="AE24" s="140"/>
      <c r="AF24" s="140"/>
      <c r="AG24" s="140"/>
      <c r="AH24" s="140"/>
      <c r="AI24" s="140"/>
      <c r="AJ24" s="140"/>
      <c r="AK24" s="140"/>
      <c r="AL24" s="140"/>
      <c r="AM24" s="140"/>
      <c r="AN24" s="140"/>
      <c r="AO24" s="140"/>
      <c r="AP24" s="140"/>
      <c r="AQ24" s="140"/>
      <c r="AR24" s="140"/>
      <c r="AS24" s="140"/>
      <c r="AT24" s="140"/>
      <c r="AU24" s="140"/>
      <c r="AV24" s="140"/>
      <c r="AW24" s="140"/>
      <c r="AX24" s="140"/>
      <c r="AY24" s="140"/>
      <c r="AZ24" s="140"/>
      <c r="BA24" s="140"/>
      <c r="BB24" s="140"/>
      <c r="BC24" s="140"/>
      <c r="BD24" s="140"/>
      <c r="BE24" s="140"/>
      <c r="BF24" s="140"/>
      <c r="BG24" s="140"/>
      <c r="BH24" s="140"/>
      <c r="BI24" s="140"/>
      <c r="BJ24" s="140"/>
      <c r="BK24" s="140"/>
      <c r="BL24" s="140"/>
      <c r="BM24" s="140"/>
      <c r="BN24" s="140"/>
      <c r="BO24" s="140"/>
      <c r="BP24" s="140"/>
      <c r="BQ24" s="140"/>
      <c r="BR24" s="140"/>
      <c r="BS24" s="140"/>
      <c r="BT24" s="140"/>
      <c r="BU24" s="140"/>
      <c r="BV24" s="140"/>
      <c r="BW24" s="140"/>
      <c r="BX24" s="140"/>
      <c r="BY24" s="140"/>
      <c r="BZ24" s="140"/>
      <c r="CA24" s="140"/>
      <c r="CB24" s="140"/>
      <c r="CC24" s="140"/>
      <c r="CD24" s="140"/>
      <c r="CE24" s="140"/>
      <c r="CF24" s="140"/>
      <c r="CG24" s="140"/>
      <c r="CH24" s="140"/>
      <c r="CI24" s="140"/>
      <c r="CJ24" s="140"/>
      <c r="CK24" s="140"/>
      <c r="CL24" s="140"/>
      <c r="CM24" s="140"/>
      <c r="CN24" s="140"/>
      <c r="CO24" s="140"/>
      <c r="CP24" s="140"/>
      <c r="CQ24" s="140"/>
      <c r="CR24" s="140"/>
      <c r="CS24" s="140"/>
      <c r="CT24" s="140"/>
      <c r="CU24" s="140"/>
      <c r="CV24" s="140"/>
      <c r="CW24" s="140"/>
      <c r="CX24" s="140"/>
      <c r="CY24" s="140"/>
      <c r="CZ24" s="140"/>
      <c r="DA24" s="140"/>
      <c r="DB24" s="140"/>
      <c r="DC24" s="140"/>
      <c r="DD24" s="140"/>
      <c r="DE24" s="140"/>
      <c r="DF24" s="140"/>
      <c r="DG24" s="140"/>
      <c r="DH24" s="140"/>
      <c r="DI24" s="140"/>
      <c r="DJ24" s="140"/>
      <c r="DK24" s="140"/>
      <c r="DL24" s="140"/>
      <c r="DM24" s="140"/>
      <c r="DN24" s="140"/>
      <c r="DO24" s="140"/>
      <c r="DP24" s="140"/>
      <c r="DQ24" s="140"/>
      <c r="DR24" s="140"/>
      <c r="DS24" s="140"/>
      <c r="DT24" s="140"/>
      <c r="DU24" s="140"/>
      <c r="DV24" s="140"/>
      <c r="DW24" s="140"/>
      <c r="DX24" s="140"/>
      <c r="DY24" s="140"/>
      <c r="DZ24" s="140"/>
      <c r="EA24" s="140"/>
      <c r="EB24" s="140"/>
      <c r="EC24" s="140"/>
      <c r="ED24" s="140"/>
      <c r="EE24" s="140"/>
      <c r="EF24" s="140"/>
      <c r="EG24" s="140"/>
      <c r="EH24" s="140"/>
      <c r="EI24" s="140"/>
      <c r="EJ24" s="140"/>
      <c r="EK24" s="140"/>
      <c r="EL24" s="140"/>
      <c r="EM24" s="140"/>
      <c r="EN24" s="140"/>
      <c r="EO24" s="140"/>
      <c r="EP24" s="140"/>
      <c r="EQ24" s="140"/>
      <c r="ER24" s="140"/>
      <c r="ES24" s="140"/>
      <c r="ET24" s="140"/>
      <c r="EU24" s="140"/>
      <c r="EV24" s="140"/>
      <c r="EW24" s="140"/>
      <c r="EX24" s="140"/>
      <c r="EY24" s="140"/>
      <c r="EZ24" s="140"/>
      <c r="FA24" s="140"/>
      <c r="FB24" s="140"/>
      <c r="FC24" s="140"/>
      <c r="FD24" s="140"/>
      <c r="FE24" s="140"/>
      <c r="FF24" s="140"/>
      <c r="FG24" s="140"/>
      <c r="FH24" s="140"/>
      <c r="FI24" s="140"/>
      <c r="FJ24" s="140"/>
      <c r="FK24" s="140"/>
      <c r="FL24" s="140"/>
      <c r="FM24" s="140"/>
      <c r="FN24" s="140"/>
      <c r="FO24" s="140"/>
      <c r="FP24" s="140"/>
      <c r="FQ24" s="140"/>
      <c r="FR24" s="140"/>
      <c r="FS24" s="140"/>
      <c r="FT24" s="140"/>
      <c r="FU24" s="140"/>
      <c r="FV24" s="140"/>
      <c r="FW24" s="140"/>
      <c r="FX24" s="140"/>
      <c r="FY24" s="140"/>
      <c r="FZ24" s="140"/>
      <c r="GA24" s="140"/>
      <c r="GB24" s="140"/>
      <c r="GC24" s="140"/>
      <c r="GD24" s="140"/>
      <c r="GE24" s="140"/>
      <c r="GF24" s="140"/>
      <c r="GG24" s="140"/>
      <c r="GH24" s="140"/>
      <c r="GI24" s="140"/>
      <c r="GJ24" s="140"/>
      <c r="GK24" s="140"/>
      <c r="GL24" s="140"/>
      <c r="GM24" s="140"/>
      <c r="GN24" s="140"/>
      <c r="GO24" s="140"/>
      <c r="GP24" s="140"/>
      <c r="GQ24" s="140"/>
      <c r="GR24" s="140"/>
      <c r="GS24" s="140"/>
      <c r="GT24" s="140"/>
      <c r="GU24" s="140"/>
      <c r="GV24" s="140"/>
      <c r="GW24" s="140"/>
      <c r="GX24" s="140"/>
      <c r="GY24" s="140"/>
      <c r="GZ24" s="140"/>
      <c r="HA24" s="140"/>
      <c r="HB24" s="140"/>
      <c r="HC24" s="140"/>
      <c r="HD24" s="140"/>
      <c r="HE24" s="140"/>
      <c r="HF24" s="140"/>
      <c r="HG24" s="140"/>
      <c r="HH24" s="140"/>
      <c r="HI24" s="140"/>
      <c r="HJ24" s="140"/>
      <c r="HK24" s="140"/>
      <c r="HL24" s="140"/>
      <c r="HM24" s="140"/>
      <c r="HN24" s="140"/>
      <c r="HO24" s="140"/>
      <c r="HP24" s="140"/>
      <c r="HQ24" s="140"/>
      <c r="HR24" s="140"/>
      <c r="HS24" s="140"/>
      <c r="HT24" s="140"/>
      <c r="HU24" s="140"/>
      <c r="HV24" s="140"/>
      <c r="HW24" s="140"/>
      <c r="HX24" s="140"/>
      <c r="HY24" s="140"/>
      <c r="HZ24" s="140"/>
      <c r="IA24" s="140"/>
      <c r="IB24" s="140"/>
      <c r="IC24" s="140"/>
      <c r="ID24" s="140"/>
      <c r="IE24" s="140"/>
      <c r="IF24" s="140"/>
      <c r="IG24" s="140"/>
      <c r="IH24" s="140"/>
      <c r="II24" s="140"/>
      <c r="IJ24" s="140"/>
      <c r="IK24" s="140"/>
      <c r="IL24" s="140"/>
      <c r="IM24" s="140"/>
      <c r="IN24" s="140"/>
      <c r="IO24" s="140"/>
      <c r="IP24" s="140"/>
      <c r="IQ24" s="140"/>
      <c r="IR24" s="140"/>
      <c r="IS24" s="140"/>
      <c r="IT24" s="140"/>
      <c r="IU24" s="140"/>
      <c r="IV24"/>
    </row>
    <row r="25" spans="1:256" s="43" customFormat="1" ht="13.15" customHeight="1" x14ac:dyDescent="0.3">
      <c r="A25" s="139"/>
      <c r="B25" s="160"/>
      <c r="C25" s="40"/>
      <c r="D25" s="132"/>
      <c r="E25" s="66"/>
      <c r="F25" s="85"/>
      <c r="G25" s="66"/>
      <c r="H25" s="66"/>
      <c r="I25" s="40"/>
      <c r="J25" s="65"/>
      <c r="K25" s="65"/>
      <c r="L25" s="171"/>
      <c r="M25" s="188"/>
      <c r="N25" s="48"/>
      <c r="O25" s="141"/>
      <c r="P25" s="140"/>
      <c r="Q25" s="140"/>
      <c r="R25" s="140"/>
      <c r="S25" s="140"/>
      <c r="T25" s="140"/>
      <c r="U25" s="140"/>
      <c r="V25" s="140"/>
      <c r="W25" s="140"/>
      <c r="X25" s="140"/>
      <c r="Y25" s="140"/>
      <c r="Z25" s="140"/>
      <c r="AA25" s="140"/>
      <c r="AB25" s="140"/>
      <c r="AC25" s="140"/>
      <c r="AD25" s="140"/>
      <c r="AE25" s="140"/>
      <c r="AF25" s="140"/>
      <c r="AG25" s="140"/>
      <c r="AH25" s="140"/>
      <c r="AI25" s="140"/>
      <c r="AJ25" s="140"/>
      <c r="AK25" s="140"/>
      <c r="AL25" s="140"/>
      <c r="AM25" s="140"/>
      <c r="AN25" s="140"/>
      <c r="AO25" s="140"/>
      <c r="AP25" s="140"/>
      <c r="AQ25" s="140"/>
      <c r="AR25" s="140"/>
      <c r="AS25" s="140"/>
      <c r="AT25" s="140"/>
      <c r="AU25" s="140"/>
      <c r="AV25" s="140"/>
      <c r="AW25" s="140"/>
      <c r="AX25" s="140"/>
      <c r="AY25" s="140"/>
      <c r="AZ25" s="140"/>
      <c r="BA25" s="140"/>
      <c r="BB25" s="140"/>
      <c r="BC25" s="140"/>
      <c r="BD25" s="140"/>
      <c r="BE25" s="140"/>
      <c r="BF25" s="140"/>
      <c r="BG25" s="140"/>
      <c r="BH25" s="140"/>
      <c r="BI25" s="140"/>
      <c r="BJ25" s="140"/>
      <c r="BK25" s="140"/>
      <c r="BL25" s="140"/>
      <c r="BM25" s="140"/>
      <c r="BN25" s="140"/>
      <c r="BO25" s="140"/>
      <c r="BP25" s="140"/>
      <c r="BQ25" s="140"/>
      <c r="BR25" s="140"/>
      <c r="BS25" s="140"/>
      <c r="BT25" s="140"/>
      <c r="BU25" s="140"/>
      <c r="BV25" s="140"/>
      <c r="BW25" s="140"/>
      <c r="BX25" s="140"/>
      <c r="BY25" s="140"/>
      <c r="BZ25" s="140"/>
      <c r="CA25" s="140"/>
      <c r="CB25" s="140"/>
      <c r="CC25" s="140"/>
      <c r="CD25" s="140"/>
      <c r="CE25" s="140"/>
      <c r="CF25" s="140"/>
      <c r="CG25" s="140"/>
      <c r="CH25" s="140"/>
      <c r="CI25" s="140"/>
      <c r="CJ25" s="140"/>
      <c r="CK25" s="140"/>
      <c r="CL25" s="140"/>
      <c r="CM25" s="140"/>
      <c r="CN25" s="140"/>
      <c r="CO25" s="140"/>
      <c r="CP25" s="140"/>
      <c r="CQ25" s="140"/>
      <c r="CR25" s="140"/>
      <c r="CS25" s="140"/>
      <c r="CT25" s="140"/>
      <c r="CU25" s="140"/>
      <c r="CV25" s="140"/>
      <c r="CW25" s="140"/>
      <c r="CX25" s="140"/>
      <c r="CY25" s="140"/>
      <c r="CZ25" s="140"/>
      <c r="DA25" s="140"/>
      <c r="DB25" s="140"/>
      <c r="DC25" s="140"/>
      <c r="DD25" s="140"/>
      <c r="DE25" s="140"/>
      <c r="DF25" s="140"/>
      <c r="DG25" s="140"/>
      <c r="DH25" s="140"/>
      <c r="DI25" s="140"/>
      <c r="DJ25" s="140"/>
      <c r="DK25" s="140"/>
      <c r="DL25" s="140"/>
      <c r="DM25" s="140"/>
      <c r="DN25" s="140"/>
      <c r="DO25" s="140"/>
      <c r="DP25" s="140"/>
      <c r="DQ25" s="140"/>
      <c r="DR25" s="140"/>
      <c r="DS25" s="140"/>
      <c r="DT25" s="140"/>
      <c r="DU25" s="140"/>
      <c r="DV25" s="140"/>
      <c r="DW25" s="140"/>
      <c r="DX25" s="140"/>
      <c r="DY25" s="140"/>
      <c r="DZ25" s="140"/>
      <c r="EA25" s="140"/>
      <c r="EB25" s="140"/>
      <c r="EC25" s="140"/>
      <c r="ED25" s="140"/>
      <c r="EE25" s="140"/>
      <c r="EF25" s="140"/>
      <c r="EG25" s="140"/>
      <c r="EH25" s="140"/>
      <c r="EI25" s="140"/>
      <c r="EJ25" s="140"/>
      <c r="EK25" s="140"/>
      <c r="EL25" s="140"/>
      <c r="EM25" s="140"/>
      <c r="EN25" s="140"/>
      <c r="EO25" s="140"/>
      <c r="EP25" s="140"/>
      <c r="EQ25" s="140"/>
      <c r="ER25" s="140"/>
      <c r="ES25" s="140"/>
      <c r="ET25" s="140"/>
      <c r="EU25" s="140"/>
      <c r="EV25" s="140"/>
      <c r="EW25" s="140"/>
      <c r="EX25" s="140"/>
      <c r="EY25" s="140"/>
      <c r="EZ25" s="140"/>
      <c r="FA25" s="140"/>
      <c r="FB25" s="140"/>
      <c r="FC25" s="140"/>
      <c r="FD25" s="140"/>
      <c r="FE25" s="140"/>
      <c r="FF25" s="140"/>
      <c r="FG25" s="140"/>
      <c r="FH25" s="140"/>
      <c r="FI25" s="140"/>
      <c r="FJ25" s="140"/>
      <c r="FK25" s="140"/>
      <c r="FL25" s="140"/>
      <c r="FM25" s="140"/>
      <c r="FN25" s="140"/>
      <c r="FO25" s="140"/>
      <c r="FP25" s="140"/>
      <c r="FQ25" s="140"/>
      <c r="FR25" s="140"/>
      <c r="FS25" s="140"/>
      <c r="FT25" s="140"/>
      <c r="FU25" s="140"/>
      <c r="FV25" s="140"/>
      <c r="FW25" s="140"/>
      <c r="FX25" s="140"/>
      <c r="FY25" s="140"/>
      <c r="FZ25" s="140"/>
      <c r="GA25" s="140"/>
      <c r="GB25" s="140"/>
      <c r="GC25" s="140"/>
      <c r="GD25" s="140"/>
      <c r="GE25" s="140"/>
      <c r="GF25" s="140"/>
      <c r="GG25" s="140"/>
      <c r="GH25" s="140"/>
      <c r="GI25" s="140"/>
      <c r="GJ25" s="140"/>
      <c r="GK25" s="140"/>
      <c r="GL25" s="140"/>
      <c r="GM25" s="140"/>
      <c r="GN25" s="140"/>
      <c r="GO25" s="140"/>
      <c r="GP25" s="140"/>
      <c r="GQ25" s="140"/>
      <c r="GR25" s="140"/>
      <c r="GS25" s="140"/>
      <c r="GT25" s="140"/>
      <c r="GU25" s="140"/>
      <c r="GV25" s="140"/>
      <c r="GW25" s="140"/>
      <c r="GX25" s="140"/>
      <c r="GY25" s="140"/>
      <c r="GZ25" s="140"/>
      <c r="HA25" s="140"/>
      <c r="HB25" s="140"/>
      <c r="HC25" s="140"/>
      <c r="HD25" s="140"/>
      <c r="HE25" s="140"/>
      <c r="HF25" s="140"/>
      <c r="HG25" s="140"/>
      <c r="HH25" s="140"/>
      <c r="HI25" s="140"/>
      <c r="HJ25" s="140"/>
      <c r="HK25" s="140"/>
      <c r="HL25" s="140"/>
      <c r="HM25" s="140"/>
      <c r="HN25" s="140"/>
      <c r="HO25" s="140"/>
      <c r="HP25" s="140"/>
      <c r="HQ25" s="140"/>
      <c r="HR25" s="140"/>
      <c r="HS25" s="140"/>
      <c r="HT25" s="140"/>
      <c r="HU25" s="140"/>
      <c r="HV25" s="140"/>
      <c r="HW25" s="140"/>
      <c r="HX25" s="140"/>
      <c r="HY25" s="140"/>
      <c r="HZ25" s="140"/>
      <c r="IA25" s="140"/>
      <c r="IB25" s="140"/>
      <c r="IC25" s="140"/>
      <c r="ID25" s="140"/>
      <c r="IE25" s="140"/>
      <c r="IF25" s="140"/>
      <c r="IG25" s="140"/>
      <c r="IH25" s="140"/>
      <c r="II25" s="140"/>
      <c r="IJ25" s="140"/>
      <c r="IK25" s="140"/>
      <c r="IL25" s="140"/>
      <c r="IM25" s="140"/>
      <c r="IN25" s="140"/>
      <c r="IO25" s="140"/>
      <c r="IP25" s="140"/>
      <c r="IQ25" s="140"/>
      <c r="IR25" s="140"/>
      <c r="IS25" s="140"/>
      <c r="IT25" s="140"/>
      <c r="IU25" s="140"/>
      <c r="IV25"/>
    </row>
    <row r="26" spans="1:256" s="92" customFormat="1" ht="13.15" customHeight="1" x14ac:dyDescent="0.3">
      <c r="A26" s="91"/>
      <c r="B26" s="160" t="s">
        <v>119</v>
      </c>
      <c r="C26" s="40" t="s">
        <v>121</v>
      </c>
      <c r="D26" s="132" t="s">
        <v>192</v>
      </c>
      <c r="E26" s="66">
        <v>0.77430555555555547</v>
      </c>
      <c r="F26" s="85">
        <v>0.81446759259259249</v>
      </c>
      <c r="G26" s="66">
        <v>4.0162037037037024E-2</v>
      </c>
      <c r="H26" s="66">
        <v>3.7293320105820094E-2</v>
      </c>
      <c r="I26" s="40" t="s">
        <v>120</v>
      </c>
      <c r="J26" s="65">
        <v>168</v>
      </c>
      <c r="K26" s="65">
        <v>150</v>
      </c>
      <c r="L26" s="171">
        <v>1</v>
      </c>
      <c r="M26" s="188">
        <v>3</v>
      </c>
      <c r="N26" s="48"/>
      <c r="O26" s="93"/>
      <c r="IV26" s="94"/>
    </row>
    <row r="27" spans="1:256" s="43" customFormat="1" ht="13.15" customHeight="1" x14ac:dyDescent="0.3">
      <c r="A27" s="139"/>
      <c r="B27" s="160" t="s">
        <v>219</v>
      </c>
      <c r="C27" s="40" t="s">
        <v>220</v>
      </c>
      <c r="D27" s="132" t="s">
        <v>192</v>
      </c>
      <c r="E27" s="66">
        <v>0.77430555555555547</v>
      </c>
      <c r="F27" s="85">
        <v>0.81261574074074072</v>
      </c>
      <c r="G27" s="66">
        <v>3.8310185185185253E-2</v>
      </c>
      <c r="H27" s="66">
        <v>4.062254546553086E-2</v>
      </c>
      <c r="I27" s="40" t="s">
        <v>221</v>
      </c>
      <c r="J27" s="65">
        <v>15</v>
      </c>
      <c r="K27" s="65">
        <v>63</v>
      </c>
      <c r="L27" s="170">
        <v>2</v>
      </c>
      <c r="M27" s="188">
        <v>2.4700000000000002</v>
      </c>
      <c r="N27" s="48"/>
      <c r="O27" s="141"/>
      <c r="P27" s="140"/>
      <c r="Q27" s="140"/>
      <c r="R27" s="140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  <c r="AF27" s="140"/>
      <c r="AG27" s="140"/>
      <c r="AH27" s="140"/>
      <c r="AI27" s="140"/>
      <c r="AJ27" s="140"/>
      <c r="AK27" s="140"/>
      <c r="AL27" s="140"/>
      <c r="AM27" s="140"/>
      <c r="AN27" s="140"/>
      <c r="AO27" s="140"/>
      <c r="AP27" s="140"/>
      <c r="AQ27" s="140"/>
      <c r="AR27" s="140"/>
      <c r="AS27" s="140"/>
      <c r="AT27" s="140"/>
      <c r="AU27" s="140"/>
      <c r="AV27" s="140"/>
      <c r="AW27" s="140"/>
      <c r="AX27" s="140"/>
      <c r="AY27" s="140"/>
      <c r="AZ27" s="140"/>
      <c r="BA27" s="140"/>
      <c r="BB27" s="140"/>
      <c r="BC27" s="140"/>
      <c r="BD27" s="140"/>
      <c r="BE27" s="140"/>
      <c r="BF27" s="140"/>
      <c r="BG27" s="140"/>
      <c r="BH27" s="140"/>
      <c r="BI27" s="140"/>
      <c r="BJ27" s="140"/>
      <c r="BK27" s="140"/>
      <c r="BL27" s="140"/>
      <c r="BM27" s="140"/>
      <c r="BN27" s="140"/>
      <c r="BO27" s="140"/>
      <c r="BP27" s="140"/>
      <c r="BQ27" s="140"/>
      <c r="BR27" s="140"/>
      <c r="BS27" s="140"/>
      <c r="BT27" s="140"/>
      <c r="BU27" s="140"/>
      <c r="BV27" s="140"/>
      <c r="BW27" s="140"/>
      <c r="BX27" s="140"/>
      <c r="BY27" s="140"/>
      <c r="BZ27" s="140"/>
      <c r="CA27" s="140"/>
      <c r="CB27" s="140"/>
      <c r="CC27" s="140"/>
      <c r="CD27" s="140"/>
      <c r="CE27" s="140"/>
      <c r="CF27" s="140"/>
      <c r="CG27" s="140"/>
      <c r="CH27" s="140"/>
      <c r="CI27" s="140"/>
      <c r="CJ27" s="140"/>
      <c r="CK27" s="140"/>
      <c r="CL27" s="140"/>
      <c r="CM27" s="140"/>
      <c r="CN27" s="140"/>
      <c r="CO27" s="140"/>
      <c r="CP27" s="140"/>
      <c r="CQ27" s="140"/>
      <c r="CR27" s="140"/>
      <c r="CS27" s="140"/>
      <c r="CT27" s="140"/>
      <c r="CU27" s="140"/>
      <c r="CV27" s="140"/>
      <c r="CW27" s="140"/>
      <c r="CX27" s="140"/>
      <c r="CY27" s="140"/>
      <c r="CZ27" s="140"/>
      <c r="DA27" s="140"/>
      <c r="DB27" s="140"/>
      <c r="DC27" s="140"/>
      <c r="DD27" s="140"/>
      <c r="DE27" s="140"/>
      <c r="DF27" s="140"/>
      <c r="DG27" s="140"/>
      <c r="DH27" s="140"/>
      <c r="DI27" s="140"/>
      <c r="DJ27" s="140"/>
      <c r="DK27" s="140"/>
      <c r="DL27" s="140"/>
      <c r="DM27" s="140"/>
      <c r="DN27" s="140"/>
      <c r="DO27" s="140"/>
      <c r="DP27" s="140"/>
      <c r="DQ27" s="140"/>
      <c r="DR27" s="140"/>
      <c r="DS27" s="140"/>
      <c r="DT27" s="140"/>
      <c r="DU27" s="140"/>
      <c r="DV27" s="140"/>
      <c r="DW27" s="140"/>
      <c r="DX27" s="140"/>
      <c r="DY27" s="140"/>
      <c r="DZ27" s="140"/>
      <c r="EA27" s="140"/>
      <c r="EB27" s="140"/>
      <c r="EC27" s="140"/>
      <c r="ED27" s="140"/>
      <c r="EE27" s="140"/>
      <c r="EF27" s="140"/>
      <c r="EG27" s="140"/>
      <c r="EH27" s="140"/>
      <c r="EI27" s="140"/>
      <c r="EJ27" s="140"/>
      <c r="EK27" s="140"/>
      <c r="EL27" s="140"/>
      <c r="EM27" s="140"/>
      <c r="EN27" s="140"/>
      <c r="EO27" s="140"/>
      <c r="EP27" s="140"/>
      <c r="EQ27" s="140"/>
      <c r="ER27" s="140"/>
      <c r="ES27" s="140"/>
      <c r="ET27" s="140"/>
      <c r="EU27" s="140"/>
      <c r="EV27" s="140"/>
      <c r="EW27" s="140"/>
      <c r="EX27" s="140"/>
      <c r="EY27" s="140"/>
      <c r="EZ27" s="140"/>
      <c r="FA27" s="140"/>
      <c r="FB27" s="140"/>
      <c r="FC27" s="140"/>
      <c r="FD27" s="140"/>
      <c r="FE27" s="140"/>
      <c r="FF27" s="140"/>
      <c r="FG27" s="140"/>
      <c r="FH27" s="140"/>
      <c r="FI27" s="140"/>
      <c r="FJ27" s="140"/>
      <c r="FK27" s="140"/>
      <c r="FL27" s="140"/>
      <c r="FM27" s="140"/>
      <c r="FN27" s="140"/>
      <c r="FO27" s="140"/>
      <c r="FP27" s="140"/>
      <c r="FQ27" s="140"/>
      <c r="FR27" s="140"/>
      <c r="FS27" s="140"/>
      <c r="FT27" s="140"/>
      <c r="FU27" s="140"/>
      <c r="FV27" s="140"/>
      <c r="FW27" s="140"/>
      <c r="FX27" s="140"/>
      <c r="FY27" s="140"/>
      <c r="FZ27" s="140"/>
      <c r="GA27" s="140"/>
      <c r="GB27" s="140"/>
      <c r="GC27" s="140"/>
      <c r="GD27" s="140"/>
      <c r="GE27" s="140"/>
      <c r="GF27" s="140"/>
      <c r="GG27" s="140"/>
      <c r="GH27" s="140"/>
      <c r="GI27" s="140"/>
      <c r="GJ27" s="140"/>
      <c r="GK27" s="140"/>
      <c r="GL27" s="140"/>
      <c r="GM27" s="140"/>
      <c r="GN27" s="140"/>
      <c r="GO27" s="140"/>
      <c r="GP27" s="140"/>
      <c r="GQ27" s="140"/>
      <c r="GR27" s="140"/>
      <c r="GS27" s="140"/>
      <c r="GT27" s="140"/>
      <c r="GU27" s="140"/>
      <c r="GV27" s="140"/>
      <c r="GW27" s="140"/>
      <c r="GX27" s="140"/>
      <c r="GY27" s="140"/>
      <c r="GZ27" s="140"/>
      <c r="HA27" s="140"/>
      <c r="HB27" s="140"/>
      <c r="HC27" s="140"/>
      <c r="HD27" s="140"/>
      <c r="HE27" s="140"/>
      <c r="HF27" s="140"/>
      <c r="HG27" s="140"/>
      <c r="HH27" s="140"/>
      <c r="HI27" s="140"/>
      <c r="HJ27" s="140"/>
      <c r="HK27" s="140"/>
      <c r="HL27" s="140"/>
      <c r="HM27" s="140"/>
      <c r="HN27" s="140"/>
      <c r="HO27" s="140"/>
      <c r="HP27" s="140"/>
      <c r="HQ27" s="140"/>
      <c r="HR27" s="140"/>
      <c r="HS27" s="140"/>
      <c r="HT27" s="140"/>
      <c r="HU27" s="140"/>
      <c r="HV27" s="140"/>
      <c r="HW27" s="140"/>
      <c r="HX27" s="140"/>
      <c r="HY27" s="140"/>
      <c r="HZ27" s="140"/>
      <c r="IA27" s="140"/>
      <c r="IB27" s="140"/>
      <c r="IC27" s="140"/>
      <c r="ID27" s="140"/>
      <c r="IE27" s="140"/>
      <c r="IF27" s="140"/>
      <c r="IG27" s="140"/>
      <c r="IH27" s="140"/>
      <c r="II27" s="140"/>
      <c r="IJ27" s="140"/>
      <c r="IK27" s="140"/>
      <c r="IL27" s="140"/>
      <c r="IM27" s="140"/>
      <c r="IN27" s="140"/>
      <c r="IO27" s="140"/>
      <c r="IP27" s="140"/>
      <c r="IQ27" s="140"/>
      <c r="IR27" s="140"/>
      <c r="IS27" s="140"/>
      <c r="IT27" s="140"/>
      <c r="IU27" s="140"/>
      <c r="IV27"/>
    </row>
    <row r="28" spans="1:256" s="43" customFormat="1" ht="13.15" customHeight="1" x14ac:dyDescent="0.3">
      <c r="A28" s="139"/>
      <c r="B28" s="160" t="s">
        <v>138</v>
      </c>
      <c r="C28" s="40" t="s">
        <v>140</v>
      </c>
      <c r="D28" s="132" t="s">
        <v>192</v>
      </c>
      <c r="E28" s="66">
        <v>0.77430555555555547</v>
      </c>
      <c r="F28" s="85">
        <v>0.82819444444444434</v>
      </c>
      <c r="G28" s="66">
        <v>5.3888888888888875E-2</v>
      </c>
      <c r="H28" s="66">
        <v>4.8582216057944203E-2</v>
      </c>
      <c r="I28" s="40" t="s">
        <v>139</v>
      </c>
      <c r="J28" s="65">
        <v>63306</v>
      </c>
      <c r="K28" s="65">
        <v>171</v>
      </c>
      <c r="L28" s="170">
        <v>3</v>
      </c>
      <c r="M28" s="188">
        <v>1.93</v>
      </c>
      <c r="N28" s="48"/>
      <c r="O28" s="141"/>
      <c r="P28" s="140"/>
      <c r="Q28" s="140"/>
      <c r="R28" s="140"/>
      <c r="S28" s="140"/>
      <c r="T28" s="140"/>
      <c r="U28" s="140"/>
      <c r="V28" s="140"/>
      <c r="W28" s="140"/>
      <c r="X28" s="140"/>
      <c r="Y28" s="140"/>
      <c r="Z28" s="140"/>
      <c r="AA28" s="140"/>
      <c r="AB28" s="140"/>
      <c r="AC28" s="140"/>
      <c r="AD28" s="140"/>
      <c r="AE28" s="140"/>
      <c r="AF28" s="140"/>
      <c r="AG28" s="140"/>
      <c r="AH28" s="140"/>
      <c r="AI28" s="140"/>
      <c r="AJ28" s="140"/>
      <c r="AK28" s="140"/>
      <c r="AL28" s="140"/>
      <c r="AM28" s="140"/>
      <c r="AN28" s="140"/>
      <c r="AO28" s="140"/>
      <c r="AP28" s="140"/>
      <c r="AQ28" s="140"/>
      <c r="AR28" s="140"/>
      <c r="AS28" s="140"/>
      <c r="AT28" s="140"/>
      <c r="AU28" s="140"/>
      <c r="AV28" s="140"/>
      <c r="AW28" s="140"/>
      <c r="AX28" s="140"/>
      <c r="AY28" s="140"/>
      <c r="AZ28" s="140"/>
      <c r="BA28" s="140"/>
      <c r="BB28" s="140"/>
      <c r="BC28" s="140"/>
      <c r="BD28" s="140"/>
      <c r="BE28" s="140"/>
      <c r="BF28" s="140"/>
      <c r="BG28" s="140"/>
      <c r="BH28" s="140"/>
      <c r="BI28" s="140"/>
      <c r="BJ28" s="140"/>
      <c r="BK28" s="140"/>
      <c r="BL28" s="140"/>
      <c r="BM28" s="140"/>
      <c r="BN28" s="140"/>
      <c r="BO28" s="140"/>
      <c r="BP28" s="140"/>
      <c r="BQ28" s="140"/>
      <c r="BR28" s="140"/>
      <c r="BS28" s="140"/>
      <c r="BT28" s="140"/>
      <c r="BU28" s="140"/>
      <c r="BV28" s="140"/>
      <c r="BW28" s="140"/>
      <c r="BX28" s="140"/>
      <c r="BY28" s="140"/>
      <c r="BZ28" s="140"/>
      <c r="CA28" s="140"/>
      <c r="CB28" s="140"/>
      <c r="CC28" s="140"/>
      <c r="CD28" s="140"/>
      <c r="CE28" s="140"/>
      <c r="CF28" s="140"/>
      <c r="CG28" s="140"/>
      <c r="CH28" s="140"/>
      <c r="CI28" s="140"/>
      <c r="CJ28" s="140"/>
      <c r="CK28" s="140"/>
      <c r="CL28" s="140"/>
      <c r="CM28" s="140"/>
      <c r="CN28" s="140"/>
      <c r="CO28" s="140"/>
      <c r="CP28" s="140"/>
      <c r="CQ28" s="140"/>
      <c r="CR28" s="140"/>
      <c r="CS28" s="140"/>
      <c r="CT28" s="140"/>
      <c r="CU28" s="140"/>
      <c r="CV28" s="140"/>
      <c r="CW28" s="140"/>
      <c r="CX28" s="140"/>
      <c r="CY28" s="140"/>
      <c r="CZ28" s="140"/>
      <c r="DA28" s="140"/>
      <c r="DB28" s="140"/>
      <c r="DC28" s="140"/>
      <c r="DD28" s="140"/>
      <c r="DE28" s="140"/>
      <c r="DF28" s="140"/>
      <c r="DG28" s="140"/>
      <c r="DH28" s="140"/>
      <c r="DI28" s="140"/>
      <c r="DJ28" s="140"/>
      <c r="DK28" s="140"/>
      <c r="DL28" s="140"/>
      <c r="DM28" s="140"/>
      <c r="DN28" s="140"/>
      <c r="DO28" s="140"/>
      <c r="DP28" s="140"/>
      <c r="DQ28" s="140"/>
      <c r="DR28" s="140"/>
      <c r="DS28" s="140"/>
      <c r="DT28" s="140"/>
      <c r="DU28" s="140"/>
      <c r="DV28" s="140"/>
      <c r="DW28" s="140"/>
      <c r="DX28" s="140"/>
      <c r="DY28" s="140"/>
      <c r="DZ28" s="140"/>
      <c r="EA28" s="140"/>
      <c r="EB28" s="140"/>
      <c r="EC28" s="140"/>
      <c r="ED28" s="140"/>
      <c r="EE28" s="140"/>
      <c r="EF28" s="140"/>
      <c r="EG28" s="140"/>
      <c r="EH28" s="140"/>
      <c r="EI28" s="140"/>
      <c r="EJ28" s="140"/>
      <c r="EK28" s="140"/>
      <c r="EL28" s="140"/>
      <c r="EM28" s="140"/>
      <c r="EN28" s="140"/>
      <c r="EO28" s="140"/>
      <c r="EP28" s="140"/>
      <c r="EQ28" s="140"/>
      <c r="ER28" s="140"/>
      <c r="ES28" s="140"/>
      <c r="ET28" s="140"/>
      <c r="EU28" s="140"/>
      <c r="EV28" s="140"/>
      <c r="EW28" s="140"/>
      <c r="EX28" s="140"/>
      <c r="EY28" s="140"/>
      <c r="EZ28" s="140"/>
      <c r="FA28" s="140"/>
      <c r="FB28" s="140"/>
      <c r="FC28" s="140"/>
      <c r="FD28" s="140"/>
      <c r="FE28" s="140"/>
      <c r="FF28" s="140"/>
      <c r="FG28" s="140"/>
      <c r="FH28" s="140"/>
      <c r="FI28" s="140"/>
      <c r="FJ28" s="140"/>
      <c r="FK28" s="140"/>
      <c r="FL28" s="140"/>
      <c r="FM28" s="140"/>
      <c r="FN28" s="140"/>
      <c r="FO28" s="140"/>
      <c r="FP28" s="140"/>
      <c r="FQ28" s="140"/>
      <c r="FR28" s="140"/>
      <c r="FS28" s="140"/>
      <c r="FT28" s="140"/>
      <c r="FU28" s="140"/>
      <c r="FV28" s="140"/>
      <c r="FW28" s="140"/>
      <c r="FX28" s="140"/>
      <c r="FY28" s="140"/>
      <c r="FZ28" s="140"/>
      <c r="GA28" s="140"/>
      <c r="GB28" s="140"/>
      <c r="GC28" s="140"/>
      <c r="GD28" s="140"/>
      <c r="GE28" s="140"/>
      <c r="GF28" s="140"/>
      <c r="GG28" s="140"/>
      <c r="GH28" s="140"/>
      <c r="GI28" s="140"/>
      <c r="GJ28" s="140"/>
      <c r="GK28" s="140"/>
      <c r="GL28" s="140"/>
      <c r="GM28" s="140"/>
      <c r="GN28" s="140"/>
      <c r="GO28" s="140"/>
      <c r="GP28" s="140"/>
      <c r="GQ28" s="140"/>
      <c r="GR28" s="140"/>
      <c r="GS28" s="140"/>
      <c r="GT28" s="140"/>
      <c r="GU28" s="140"/>
      <c r="GV28" s="140"/>
      <c r="GW28" s="140"/>
      <c r="GX28" s="140"/>
      <c r="GY28" s="140"/>
      <c r="GZ28" s="140"/>
      <c r="HA28" s="140"/>
      <c r="HB28" s="140"/>
      <c r="HC28" s="140"/>
      <c r="HD28" s="140"/>
      <c r="HE28" s="140"/>
      <c r="HF28" s="140"/>
      <c r="HG28" s="140"/>
      <c r="HH28" s="140"/>
      <c r="HI28" s="140"/>
      <c r="HJ28" s="140"/>
      <c r="HK28" s="140"/>
      <c r="HL28" s="140"/>
      <c r="HM28" s="140"/>
      <c r="HN28" s="140"/>
      <c r="HO28" s="140"/>
      <c r="HP28" s="140"/>
      <c r="HQ28" s="140"/>
      <c r="HR28" s="140"/>
      <c r="HS28" s="140"/>
      <c r="HT28" s="140"/>
      <c r="HU28" s="140"/>
      <c r="HV28" s="140"/>
      <c r="HW28" s="140"/>
      <c r="HX28" s="140"/>
      <c r="HY28" s="140"/>
      <c r="HZ28" s="140"/>
      <c r="IA28" s="140"/>
      <c r="IB28" s="140"/>
      <c r="IC28" s="140"/>
      <c r="ID28" s="140"/>
      <c r="IE28" s="140"/>
      <c r="IF28" s="140"/>
      <c r="IG28" s="140"/>
      <c r="IH28" s="140"/>
      <c r="II28" s="140"/>
      <c r="IJ28" s="140"/>
      <c r="IK28" s="140"/>
      <c r="IL28" s="140"/>
      <c r="IM28" s="140"/>
      <c r="IN28" s="140"/>
      <c r="IO28" s="140"/>
      <c r="IP28" s="140"/>
      <c r="IQ28" s="140"/>
      <c r="IR28" s="140"/>
      <c r="IS28" s="140"/>
      <c r="IT28" s="140"/>
      <c r="IU28" s="140"/>
      <c r="IV28"/>
    </row>
    <row r="29" spans="1:256" s="43" customFormat="1" ht="13.15" customHeight="1" x14ac:dyDescent="0.3">
      <c r="A29" s="139"/>
      <c r="B29" s="160" t="s">
        <v>43</v>
      </c>
      <c r="C29" s="40" t="s">
        <v>45</v>
      </c>
      <c r="D29" s="132" t="s">
        <v>192</v>
      </c>
      <c r="E29" s="66">
        <v>0.77430555555555547</v>
      </c>
      <c r="F29" s="85">
        <v>0.82652777777777775</v>
      </c>
      <c r="G29" s="66">
        <v>5.2222222222222281E-2</v>
      </c>
      <c r="H29" s="66">
        <v>4.9771912675138537E-2</v>
      </c>
      <c r="I29" s="40" t="s">
        <v>44</v>
      </c>
      <c r="J29" s="65">
        <v>110</v>
      </c>
      <c r="K29" s="65">
        <v>132</v>
      </c>
      <c r="L29" s="170">
        <v>4</v>
      </c>
      <c r="M29" s="188">
        <v>1.5</v>
      </c>
      <c r="N29" s="48"/>
      <c r="O29" s="141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0"/>
      <c r="AJ29" s="140"/>
      <c r="AK29" s="140"/>
      <c r="AL29" s="140"/>
      <c r="AM29" s="140"/>
      <c r="AN29" s="140"/>
      <c r="AO29" s="140"/>
      <c r="AP29" s="140"/>
      <c r="AQ29" s="140"/>
      <c r="AR29" s="140"/>
      <c r="AS29" s="140"/>
      <c r="AT29" s="140"/>
      <c r="AU29" s="140"/>
      <c r="AV29" s="140"/>
      <c r="AW29" s="140"/>
      <c r="AX29" s="140"/>
      <c r="AY29" s="140"/>
      <c r="AZ29" s="140"/>
      <c r="BA29" s="140"/>
      <c r="BB29" s="140"/>
      <c r="BC29" s="140"/>
      <c r="BD29" s="140"/>
      <c r="BE29" s="140"/>
      <c r="BF29" s="140"/>
      <c r="BG29" s="140"/>
      <c r="BH29" s="140"/>
      <c r="BI29" s="140"/>
      <c r="BJ29" s="140"/>
      <c r="BK29" s="140"/>
      <c r="BL29" s="140"/>
      <c r="BM29" s="140"/>
      <c r="BN29" s="140"/>
      <c r="BO29" s="140"/>
      <c r="BP29" s="140"/>
      <c r="BQ29" s="140"/>
      <c r="BR29" s="140"/>
      <c r="BS29" s="140"/>
      <c r="BT29" s="140"/>
      <c r="BU29" s="140"/>
      <c r="BV29" s="140"/>
      <c r="BW29" s="140"/>
      <c r="BX29" s="140"/>
      <c r="BY29" s="140"/>
      <c r="BZ29" s="140"/>
      <c r="CA29" s="140"/>
      <c r="CB29" s="140"/>
      <c r="CC29" s="140"/>
      <c r="CD29" s="140"/>
      <c r="CE29" s="140"/>
      <c r="CF29" s="140"/>
      <c r="CG29" s="140"/>
      <c r="CH29" s="140"/>
      <c r="CI29" s="140"/>
      <c r="CJ29" s="140"/>
      <c r="CK29" s="140"/>
      <c r="CL29" s="140"/>
      <c r="CM29" s="140"/>
      <c r="CN29" s="140"/>
      <c r="CO29" s="140"/>
      <c r="CP29" s="140"/>
      <c r="CQ29" s="140"/>
      <c r="CR29" s="140"/>
      <c r="CS29" s="140"/>
      <c r="CT29" s="140"/>
      <c r="CU29" s="140"/>
      <c r="CV29" s="140"/>
      <c r="CW29" s="140"/>
      <c r="CX29" s="140"/>
      <c r="CY29" s="140"/>
      <c r="CZ29" s="140"/>
      <c r="DA29" s="140"/>
      <c r="DB29" s="140"/>
      <c r="DC29" s="140"/>
      <c r="DD29" s="140"/>
      <c r="DE29" s="140"/>
      <c r="DF29" s="140"/>
      <c r="DG29" s="140"/>
      <c r="DH29" s="140"/>
      <c r="DI29" s="140"/>
      <c r="DJ29" s="140"/>
      <c r="DK29" s="140"/>
      <c r="DL29" s="140"/>
      <c r="DM29" s="140"/>
      <c r="DN29" s="140"/>
      <c r="DO29" s="140"/>
      <c r="DP29" s="140"/>
      <c r="DQ29" s="140"/>
      <c r="DR29" s="140"/>
      <c r="DS29" s="140"/>
      <c r="DT29" s="140"/>
      <c r="DU29" s="140"/>
      <c r="DV29" s="140"/>
      <c r="DW29" s="140"/>
      <c r="DX29" s="140"/>
      <c r="DY29" s="140"/>
      <c r="DZ29" s="140"/>
      <c r="EA29" s="140"/>
      <c r="EB29" s="140"/>
      <c r="EC29" s="140"/>
      <c r="ED29" s="140"/>
      <c r="EE29" s="140"/>
      <c r="EF29" s="140"/>
      <c r="EG29" s="140"/>
      <c r="EH29" s="140"/>
      <c r="EI29" s="140"/>
      <c r="EJ29" s="140"/>
      <c r="EK29" s="140"/>
      <c r="EL29" s="140"/>
      <c r="EM29" s="140"/>
      <c r="EN29" s="140"/>
      <c r="EO29" s="140"/>
      <c r="EP29" s="140"/>
      <c r="EQ29" s="140"/>
      <c r="ER29" s="140"/>
      <c r="ES29" s="140"/>
      <c r="ET29" s="140"/>
      <c r="EU29" s="140"/>
      <c r="EV29" s="140"/>
      <c r="EW29" s="140"/>
      <c r="EX29" s="140"/>
      <c r="EY29" s="140"/>
      <c r="EZ29" s="140"/>
      <c r="FA29" s="140"/>
      <c r="FB29" s="140"/>
      <c r="FC29" s="140"/>
      <c r="FD29" s="140"/>
      <c r="FE29" s="140"/>
      <c r="FF29" s="140"/>
      <c r="FG29" s="140"/>
      <c r="FH29" s="140"/>
      <c r="FI29" s="140"/>
      <c r="FJ29" s="140"/>
      <c r="FK29" s="140"/>
      <c r="FL29" s="140"/>
      <c r="FM29" s="140"/>
      <c r="FN29" s="140"/>
      <c r="FO29" s="140"/>
      <c r="FP29" s="140"/>
      <c r="FQ29" s="140"/>
      <c r="FR29" s="140"/>
      <c r="FS29" s="140"/>
      <c r="FT29" s="140"/>
      <c r="FU29" s="140"/>
      <c r="FV29" s="140"/>
      <c r="FW29" s="140"/>
      <c r="FX29" s="140"/>
      <c r="FY29" s="140"/>
      <c r="FZ29" s="140"/>
      <c r="GA29" s="140"/>
      <c r="GB29" s="140"/>
      <c r="GC29" s="140"/>
      <c r="GD29" s="140"/>
      <c r="GE29" s="140"/>
      <c r="GF29" s="140"/>
      <c r="GG29" s="140"/>
      <c r="GH29" s="140"/>
      <c r="GI29" s="140"/>
      <c r="GJ29" s="140"/>
      <c r="GK29" s="140"/>
      <c r="GL29" s="140"/>
      <c r="GM29" s="140"/>
      <c r="GN29" s="140"/>
      <c r="GO29" s="140"/>
      <c r="GP29" s="140"/>
      <c r="GQ29" s="140"/>
      <c r="GR29" s="140"/>
      <c r="GS29" s="140"/>
      <c r="GT29" s="140"/>
      <c r="GU29" s="140"/>
      <c r="GV29" s="140"/>
      <c r="GW29" s="140"/>
      <c r="GX29" s="140"/>
      <c r="GY29" s="140"/>
      <c r="GZ29" s="140"/>
      <c r="HA29" s="140"/>
      <c r="HB29" s="140"/>
      <c r="HC29" s="140"/>
      <c r="HD29" s="140"/>
      <c r="HE29" s="140"/>
      <c r="HF29" s="140"/>
      <c r="HG29" s="140"/>
      <c r="HH29" s="140"/>
      <c r="HI29" s="140"/>
      <c r="HJ29" s="140"/>
      <c r="HK29" s="140"/>
      <c r="HL29" s="140"/>
      <c r="HM29" s="140"/>
      <c r="HN29" s="140"/>
      <c r="HO29" s="140"/>
      <c r="HP29" s="140"/>
      <c r="HQ29" s="140"/>
      <c r="HR29" s="140"/>
      <c r="HS29" s="140"/>
      <c r="HT29" s="140"/>
      <c r="HU29" s="140"/>
      <c r="HV29" s="140"/>
      <c r="HW29" s="140"/>
      <c r="HX29" s="140"/>
      <c r="HY29" s="140"/>
      <c r="HZ29" s="140"/>
      <c r="IA29" s="140"/>
      <c r="IB29" s="140"/>
      <c r="IC29" s="140"/>
      <c r="ID29" s="140"/>
      <c r="IE29" s="140"/>
      <c r="IF29" s="140"/>
      <c r="IG29" s="140"/>
      <c r="IH29" s="140"/>
      <c r="II29" s="140"/>
      <c r="IJ29" s="140"/>
      <c r="IK29" s="140"/>
      <c r="IL29" s="140"/>
      <c r="IM29" s="140"/>
      <c r="IN29" s="140"/>
      <c r="IO29" s="140"/>
      <c r="IP29" s="140"/>
      <c r="IQ29" s="140"/>
      <c r="IR29" s="140"/>
      <c r="IS29" s="140"/>
      <c r="IT29" s="140"/>
      <c r="IU29" s="140"/>
      <c r="IV29"/>
    </row>
    <row r="30" spans="1:256" s="43" customFormat="1" ht="13.15" customHeight="1" thickBot="1" x14ac:dyDescent="0.35">
      <c r="A30" s="139"/>
      <c r="B30" s="161"/>
      <c r="C30" s="162"/>
      <c r="D30" s="163"/>
      <c r="E30" s="164"/>
      <c r="F30" s="165"/>
      <c r="G30" s="164"/>
      <c r="H30" s="164"/>
      <c r="I30" s="162"/>
      <c r="J30" s="174"/>
      <c r="K30" s="174"/>
      <c r="L30" s="174"/>
      <c r="M30" s="192"/>
      <c r="N30" s="48"/>
      <c r="O30" s="141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0"/>
      <c r="AP30" s="140"/>
      <c r="AQ30" s="140"/>
      <c r="AR30" s="140"/>
      <c r="AS30" s="140"/>
      <c r="AT30" s="140"/>
      <c r="AU30" s="140"/>
      <c r="AV30" s="140"/>
      <c r="AW30" s="140"/>
      <c r="AX30" s="140"/>
      <c r="AY30" s="140"/>
      <c r="AZ30" s="140"/>
      <c r="BA30" s="140"/>
      <c r="BB30" s="140"/>
      <c r="BC30" s="140"/>
      <c r="BD30" s="140"/>
      <c r="BE30" s="140"/>
      <c r="BF30" s="140"/>
      <c r="BG30" s="140"/>
      <c r="BH30" s="140"/>
      <c r="BI30" s="140"/>
      <c r="BJ30" s="140"/>
      <c r="BK30" s="140"/>
      <c r="BL30" s="140"/>
      <c r="BM30" s="140"/>
      <c r="BN30" s="140"/>
      <c r="BO30" s="140"/>
      <c r="BP30" s="140"/>
      <c r="BQ30" s="140"/>
      <c r="BR30" s="140"/>
      <c r="BS30" s="140"/>
      <c r="BT30" s="140"/>
      <c r="BU30" s="140"/>
      <c r="BV30" s="140"/>
      <c r="BW30" s="140"/>
      <c r="BX30" s="140"/>
      <c r="BY30" s="140"/>
      <c r="BZ30" s="140"/>
      <c r="CA30" s="140"/>
      <c r="CB30" s="140"/>
      <c r="CC30" s="140"/>
      <c r="CD30" s="140"/>
      <c r="CE30" s="140"/>
      <c r="CF30" s="140"/>
      <c r="CG30" s="140"/>
      <c r="CH30" s="140"/>
      <c r="CI30" s="140"/>
      <c r="CJ30" s="140"/>
      <c r="CK30" s="140"/>
      <c r="CL30" s="140"/>
      <c r="CM30" s="140"/>
      <c r="CN30" s="140"/>
      <c r="CO30" s="140"/>
      <c r="CP30" s="140"/>
      <c r="CQ30" s="140"/>
      <c r="CR30" s="140"/>
      <c r="CS30" s="140"/>
      <c r="CT30" s="140"/>
      <c r="CU30" s="140"/>
      <c r="CV30" s="140"/>
      <c r="CW30" s="140"/>
      <c r="CX30" s="140"/>
      <c r="CY30" s="140"/>
      <c r="CZ30" s="140"/>
      <c r="DA30" s="140"/>
      <c r="DB30" s="140"/>
      <c r="DC30" s="140"/>
      <c r="DD30" s="140"/>
      <c r="DE30" s="140"/>
      <c r="DF30" s="140"/>
      <c r="DG30" s="140"/>
      <c r="DH30" s="140"/>
      <c r="DI30" s="140"/>
      <c r="DJ30" s="140"/>
      <c r="DK30" s="140"/>
      <c r="DL30" s="140"/>
      <c r="DM30" s="140"/>
      <c r="DN30" s="140"/>
      <c r="DO30" s="140"/>
      <c r="DP30" s="140"/>
      <c r="DQ30" s="140"/>
      <c r="DR30" s="140"/>
      <c r="DS30" s="140"/>
      <c r="DT30" s="140"/>
      <c r="DU30" s="140"/>
      <c r="DV30" s="140"/>
      <c r="DW30" s="140"/>
      <c r="DX30" s="140"/>
      <c r="DY30" s="140"/>
      <c r="DZ30" s="140"/>
      <c r="EA30" s="140"/>
      <c r="EB30" s="140"/>
      <c r="EC30" s="140"/>
      <c r="ED30" s="140"/>
      <c r="EE30" s="140"/>
      <c r="EF30" s="140"/>
      <c r="EG30" s="140"/>
      <c r="EH30" s="140"/>
      <c r="EI30" s="140"/>
      <c r="EJ30" s="140"/>
      <c r="EK30" s="140"/>
      <c r="EL30" s="140"/>
      <c r="EM30" s="140"/>
      <c r="EN30" s="140"/>
      <c r="EO30" s="140"/>
      <c r="EP30" s="140"/>
      <c r="EQ30" s="140"/>
      <c r="ER30" s="140"/>
      <c r="ES30" s="140"/>
      <c r="ET30" s="140"/>
      <c r="EU30" s="140"/>
      <c r="EV30" s="140"/>
      <c r="EW30" s="140"/>
      <c r="EX30" s="140"/>
      <c r="EY30" s="140"/>
      <c r="EZ30" s="140"/>
      <c r="FA30" s="140"/>
      <c r="FB30" s="140"/>
      <c r="FC30" s="140"/>
      <c r="FD30" s="140"/>
      <c r="FE30" s="140"/>
      <c r="FF30" s="140"/>
      <c r="FG30" s="140"/>
      <c r="FH30" s="140"/>
      <c r="FI30" s="140"/>
      <c r="FJ30" s="140"/>
      <c r="FK30" s="140"/>
      <c r="FL30" s="140"/>
      <c r="FM30" s="140"/>
      <c r="FN30" s="140"/>
      <c r="FO30" s="140"/>
      <c r="FP30" s="140"/>
      <c r="FQ30" s="140"/>
      <c r="FR30" s="140"/>
      <c r="FS30" s="140"/>
      <c r="FT30" s="140"/>
      <c r="FU30" s="140"/>
      <c r="FV30" s="140"/>
      <c r="FW30" s="140"/>
      <c r="FX30" s="140"/>
      <c r="FY30" s="140"/>
      <c r="FZ30" s="140"/>
      <c r="GA30" s="140"/>
      <c r="GB30" s="140"/>
      <c r="GC30" s="140"/>
      <c r="GD30" s="140"/>
      <c r="GE30" s="140"/>
      <c r="GF30" s="140"/>
      <c r="GG30" s="140"/>
      <c r="GH30" s="140"/>
      <c r="GI30" s="140"/>
      <c r="GJ30" s="140"/>
      <c r="GK30" s="140"/>
      <c r="GL30" s="140"/>
      <c r="GM30" s="140"/>
      <c r="GN30" s="140"/>
      <c r="GO30" s="140"/>
      <c r="GP30" s="140"/>
      <c r="GQ30" s="140"/>
      <c r="GR30" s="140"/>
      <c r="GS30" s="140"/>
      <c r="GT30" s="140"/>
      <c r="GU30" s="140"/>
      <c r="GV30" s="140"/>
      <c r="GW30" s="140"/>
      <c r="GX30" s="140"/>
      <c r="GY30" s="140"/>
      <c r="GZ30" s="140"/>
      <c r="HA30" s="140"/>
      <c r="HB30" s="140"/>
      <c r="HC30" s="140"/>
      <c r="HD30" s="140"/>
      <c r="HE30" s="140"/>
      <c r="HF30" s="140"/>
      <c r="HG30" s="140"/>
      <c r="HH30" s="140"/>
      <c r="HI30" s="140"/>
      <c r="HJ30" s="140"/>
      <c r="HK30" s="140"/>
      <c r="HL30" s="140"/>
      <c r="HM30" s="140"/>
      <c r="HN30" s="140"/>
      <c r="HO30" s="140"/>
      <c r="HP30" s="140"/>
      <c r="HQ30" s="140"/>
      <c r="HR30" s="140"/>
      <c r="HS30" s="140"/>
      <c r="HT30" s="140"/>
      <c r="HU30" s="140"/>
      <c r="HV30" s="140"/>
      <c r="HW30" s="140"/>
      <c r="HX30" s="140"/>
      <c r="HY30" s="140"/>
      <c r="HZ30" s="140"/>
      <c r="IA30" s="140"/>
      <c r="IB30" s="140"/>
      <c r="IC30" s="140"/>
      <c r="ID30" s="140"/>
      <c r="IE30" s="140"/>
      <c r="IF30" s="140"/>
      <c r="IG30" s="140"/>
      <c r="IH30" s="140"/>
      <c r="II30" s="140"/>
      <c r="IJ30" s="140"/>
      <c r="IK30" s="140"/>
      <c r="IL30" s="140"/>
      <c r="IM30" s="140"/>
      <c r="IN30" s="140"/>
      <c r="IO30" s="140"/>
      <c r="IP30" s="140"/>
      <c r="IQ30" s="140"/>
      <c r="IR30" s="140"/>
      <c r="IS30" s="140"/>
      <c r="IT30" s="140"/>
      <c r="IU30" s="140"/>
      <c r="IV30"/>
    </row>
    <row r="31" spans="1:256" s="43" customFormat="1" ht="13.15" customHeight="1" x14ac:dyDescent="0.3">
      <c r="A31" s="139"/>
      <c r="B31" s="28"/>
      <c r="C31" s="28"/>
      <c r="D31" s="142"/>
      <c r="E31" s="116"/>
      <c r="F31" s="143"/>
      <c r="G31" s="116"/>
      <c r="H31" s="116"/>
      <c r="I31" s="28"/>
      <c r="J31" s="28"/>
      <c r="K31" s="28"/>
      <c r="L31" s="61"/>
      <c r="M31" s="104"/>
      <c r="N31" s="48"/>
      <c r="O31" s="141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0"/>
      <c r="AJ31" s="140"/>
      <c r="AK31" s="140"/>
      <c r="AL31" s="140"/>
      <c r="AM31" s="140"/>
      <c r="AN31" s="140"/>
      <c r="AO31" s="140"/>
      <c r="AP31" s="140"/>
      <c r="AQ31" s="140"/>
      <c r="AR31" s="140"/>
      <c r="AS31" s="140"/>
      <c r="AT31" s="140"/>
      <c r="AU31" s="140"/>
      <c r="AV31" s="140"/>
      <c r="AW31" s="140"/>
      <c r="AX31" s="140"/>
      <c r="AY31" s="140"/>
      <c r="AZ31" s="140"/>
      <c r="BA31" s="140"/>
      <c r="BB31" s="140"/>
      <c r="BC31" s="140"/>
      <c r="BD31" s="140"/>
      <c r="BE31" s="140"/>
      <c r="BF31" s="140"/>
      <c r="BG31" s="140"/>
      <c r="BH31" s="140"/>
      <c r="BI31" s="140"/>
      <c r="BJ31" s="140"/>
      <c r="BK31" s="140"/>
      <c r="BL31" s="140"/>
      <c r="BM31" s="140"/>
      <c r="BN31" s="140"/>
      <c r="BO31" s="140"/>
      <c r="BP31" s="140"/>
      <c r="BQ31" s="140"/>
      <c r="BR31" s="140"/>
      <c r="BS31" s="140"/>
      <c r="BT31" s="140"/>
      <c r="BU31" s="140"/>
      <c r="BV31" s="140"/>
      <c r="BW31" s="140"/>
      <c r="BX31" s="140"/>
      <c r="BY31" s="140"/>
      <c r="BZ31" s="140"/>
      <c r="CA31" s="140"/>
      <c r="CB31" s="140"/>
      <c r="CC31" s="140"/>
      <c r="CD31" s="140"/>
      <c r="CE31" s="140"/>
      <c r="CF31" s="140"/>
      <c r="CG31" s="140"/>
      <c r="CH31" s="140"/>
      <c r="CI31" s="140"/>
      <c r="CJ31" s="140"/>
      <c r="CK31" s="140"/>
      <c r="CL31" s="140"/>
      <c r="CM31" s="140"/>
      <c r="CN31" s="140"/>
      <c r="CO31" s="140"/>
      <c r="CP31" s="140"/>
      <c r="CQ31" s="140"/>
      <c r="CR31" s="140"/>
      <c r="CS31" s="140"/>
      <c r="CT31" s="140"/>
      <c r="CU31" s="140"/>
      <c r="CV31" s="140"/>
      <c r="CW31" s="140"/>
      <c r="CX31" s="140"/>
      <c r="CY31" s="140"/>
      <c r="CZ31" s="140"/>
      <c r="DA31" s="140"/>
      <c r="DB31" s="140"/>
      <c r="DC31" s="140"/>
      <c r="DD31" s="140"/>
      <c r="DE31" s="140"/>
      <c r="DF31" s="140"/>
      <c r="DG31" s="140"/>
      <c r="DH31" s="140"/>
      <c r="DI31" s="140"/>
      <c r="DJ31" s="140"/>
      <c r="DK31" s="140"/>
      <c r="DL31" s="140"/>
      <c r="DM31" s="140"/>
      <c r="DN31" s="140"/>
      <c r="DO31" s="140"/>
      <c r="DP31" s="140"/>
      <c r="DQ31" s="140"/>
      <c r="DR31" s="140"/>
      <c r="DS31" s="140"/>
      <c r="DT31" s="140"/>
      <c r="DU31" s="140"/>
      <c r="DV31" s="140"/>
      <c r="DW31" s="140"/>
      <c r="DX31" s="140"/>
      <c r="DY31" s="140"/>
      <c r="DZ31" s="140"/>
      <c r="EA31" s="140"/>
      <c r="EB31" s="140"/>
      <c r="EC31" s="140"/>
      <c r="ED31" s="140"/>
      <c r="EE31" s="140"/>
      <c r="EF31" s="140"/>
      <c r="EG31" s="140"/>
      <c r="EH31" s="140"/>
      <c r="EI31" s="140"/>
      <c r="EJ31" s="140"/>
      <c r="EK31" s="140"/>
      <c r="EL31" s="140"/>
      <c r="EM31" s="140"/>
      <c r="EN31" s="140"/>
      <c r="EO31" s="140"/>
      <c r="EP31" s="140"/>
      <c r="EQ31" s="140"/>
      <c r="ER31" s="140"/>
      <c r="ES31" s="140"/>
      <c r="ET31" s="140"/>
      <c r="EU31" s="140"/>
      <c r="EV31" s="140"/>
      <c r="EW31" s="140"/>
      <c r="EX31" s="140"/>
      <c r="EY31" s="140"/>
      <c r="EZ31" s="140"/>
      <c r="FA31" s="140"/>
      <c r="FB31" s="140"/>
      <c r="FC31" s="140"/>
      <c r="FD31" s="140"/>
      <c r="FE31" s="140"/>
      <c r="FF31" s="140"/>
      <c r="FG31" s="140"/>
      <c r="FH31" s="140"/>
      <c r="FI31" s="140"/>
      <c r="FJ31" s="140"/>
      <c r="FK31" s="140"/>
      <c r="FL31" s="140"/>
      <c r="FM31" s="140"/>
      <c r="FN31" s="140"/>
      <c r="FO31" s="140"/>
      <c r="FP31" s="140"/>
      <c r="FQ31" s="140"/>
      <c r="FR31" s="140"/>
      <c r="FS31" s="140"/>
      <c r="FT31" s="140"/>
      <c r="FU31" s="140"/>
      <c r="FV31" s="140"/>
      <c r="FW31" s="140"/>
      <c r="FX31" s="140"/>
      <c r="FY31" s="140"/>
      <c r="FZ31" s="140"/>
      <c r="GA31" s="140"/>
      <c r="GB31" s="140"/>
      <c r="GC31" s="140"/>
      <c r="GD31" s="140"/>
      <c r="GE31" s="140"/>
      <c r="GF31" s="140"/>
      <c r="GG31" s="140"/>
      <c r="GH31" s="140"/>
      <c r="GI31" s="140"/>
      <c r="GJ31" s="140"/>
      <c r="GK31" s="140"/>
      <c r="GL31" s="140"/>
      <c r="GM31" s="140"/>
      <c r="GN31" s="140"/>
      <c r="GO31" s="140"/>
      <c r="GP31" s="140"/>
      <c r="GQ31" s="140"/>
      <c r="GR31" s="140"/>
      <c r="GS31" s="140"/>
      <c r="GT31" s="140"/>
      <c r="GU31" s="140"/>
      <c r="GV31" s="140"/>
      <c r="GW31" s="140"/>
      <c r="GX31" s="140"/>
      <c r="GY31" s="140"/>
      <c r="GZ31" s="140"/>
      <c r="HA31" s="140"/>
      <c r="HB31" s="140"/>
      <c r="HC31" s="140"/>
      <c r="HD31" s="140"/>
      <c r="HE31" s="140"/>
      <c r="HF31" s="140"/>
      <c r="HG31" s="140"/>
      <c r="HH31" s="140"/>
      <c r="HI31" s="140"/>
      <c r="HJ31" s="140"/>
      <c r="HK31" s="140"/>
      <c r="HL31" s="140"/>
      <c r="HM31" s="140"/>
      <c r="HN31" s="140"/>
      <c r="HO31" s="140"/>
      <c r="HP31" s="140"/>
      <c r="HQ31" s="140"/>
      <c r="HR31" s="140"/>
      <c r="HS31" s="140"/>
      <c r="HT31" s="140"/>
      <c r="HU31" s="140"/>
      <c r="HV31" s="140"/>
      <c r="HW31" s="140"/>
      <c r="HX31" s="140"/>
      <c r="HY31" s="140"/>
      <c r="HZ31" s="140"/>
      <c r="IA31" s="140"/>
      <c r="IB31" s="140"/>
      <c r="IC31" s="140"/>
      <c r="ID31" s="140"/>
      <c r="IE31" s="140"/>
      <c r="IF31" s="140"/>
      <c r="IG31" s="140"/>
      <c r="IH31" s="140"/>
      <c r="II31" s="140"/>
      <c r="IJ31" s="140"/>
      <c r="IK31" s="140"/>
      <c r="IL31" s="140"/>
      <c r="IM31" s="140"/>
      <c r="IN31" s="140"/>
      <c r="IO31" s="140"/>
      <c r="IP31" s="140"/>
      <c r="IQ31" s="140"/>
      <c r="IR31" s="140"/>
      <c r="IS31" s="140"/>
      <c r="IT31" s="140"/>
      <c r="IU31" s="140"/>
      <c r="IV31"/>
    </row>
    <row r="32" spans="1:256" s="43" customFormat="1" ht="13.15" customHeight="1" x14ac:dyDescent="0.25">
      <c r="A32" s="139"/>
      <c r="B32" s="202"/>
      <c r="C32" s="202"/>
      <c r="D32" s="202"/>
      <c r="E32" s="202"/>
      <c r="F32" s="202"/>
      <c r="G32" s="202"/>
      <c r="H32" s="202"/>
      <c r="I32" s="202"/>
      <c r="J32" s="202"/>
      <c r="K32" s="202"/>
      <c r="L32" s="202"/>
      <c r="M32" s="202"/>
      <c r="N32" s="48"/>
      <c r="O32" s="141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0"/>
      <c r="AC32" s="140"/>
      <c r="AD32" s="140"/>
      <c r="AE32" s="140"/>
      <c r="AF32" s="140"/>
      <c r="AG32" s="140"/>
      <c r="AH32" s="140"/>
      <c r="AI32" s="140"/>
      <c r="AJ32" s="140"/>
      <c r="AK32" s="140"/>
      <c r="AL32" s="140"/>
      <c r="AM32" s="140"/>
      <c r="AN32" s="140"/>
      <c r="AO32" s="140"/>
      <c r="AP32" s="140"/>
      <c r="AQ32" s="140"/>
      <c r="AR32" s="140"/>
      <c r="AS32" s="140"/>
      <c r="AT32" s="140"/>
      <c r="AU32" s="140"/>
      <c r="AV32" s="140"/>
      <c r="AW32" s="140"/>
      <c r="AX32" s="140"/>
      <c r="AY32" s="140"/>
      <c r="AZ32" s="140"/>
      <c r="BA32" s="140"/>
      <c r="BB32" s="140"/>
      <c r="BC32" s="140"/>
      <c r="BD32" s="140"/>
      <c r="BE32" s="140"/>
      <c r="BF32" s="140"/>
      <c r="BG32" s="140"/>
      <c r="BH32" s="140"/>
      <c r="BI32" s="140"/>
      <c r="BJ32" s="140"/>
      <c r="BK32" s="140"/>
      <c r="BL32" s="140"/>
      <c r="BM32" s="140"/>
      <c r="BN32" s="140"/>
      <c r="BO32" s="140"/>
      <c r="BP32" s="140"/>
      <c r="BQ32" s="140"/>
      <c r="BR32" s="140"/>
      <c r="BS32" s="140"/>
      <c r="BT32" s="140"/>
      <c r="BU32" s="140"/>
      <c r="BV32" s="140"/>
      <c r="BW32" s="140"/>
      <c r="BX32" s="140"/>
      <c r="BY32" s="140"/>
      <c r="BZ32" s="140"/>
      <c r="CA32" s="140"/>
      <c r="CB32" s="140"/>
      <c r="CC32" s="140"/>
      <c r="CD32" s="140"/>
      <c r="CE32" s="140"/>
      <c r="CF32" s="140"/>
      <c r="CG32" s="140"/>
      <c r="CH32" s="140"/>
      <c r="CI32" s="140"/>
      <c r="CJ32" s="140"/>
      <c r="CK32" s="140"/>
      <c r="CL32" s="140"/>
      <c r="CM32" s="140"/>
      <c r="CN32" s="140"/>
      <c r="CO32" s="140"/>
      <c r="CP32" s="140"/>
      <c r="CQ32" s="140"/>
      <c r="CR32" s="140"/>
      <c r="CS32" s="140"/>
      <c r="CT32" s="140"/>
      <c r="CU32" s="140"/>
      <c r="CV32" s="140"/>
      <c r="CW32" s="140"/>
      <c r="CX32" s="140"/>
      <c r="CY32" s="140"/>
      <c r="CZ32" s="140"/>
      <c r="DA32" s="140"/>
      <c r="DB32" s="140"/>
      <c r="DC32" s="140"/>
      <c r="DD32" s="140"/>
      <c r="DE32" s="140"/>
      <c r="DF32" s="140"/>
      <c r="DG32" s="140"/>
      <c r="DH32" s="140"/>
      <c r="DI32" s="140"/>
      <c r="DJ32" s="140"/>
      <c r="DK32" s="140"/>
      <c r="DL32" s="140"/>
      <c r="DM32" s="140"/>
      <c r="DN32" s="140"/>
      <c r="DO32" s="140"/>
      <c r="DP32" s="140"/>
      <c r="DQ32" s="140"/>
      <c r="DR32" s="140"/>
      <c r="DS32" s="140"/>
      <c r="DT32" s="140"/>
      <c r="DU32" s="140"/>
      <c r="DV32" s="140"/>
      <c r="DW32" s="140"/>
      <c r="DX32" s="140"/>
      <c r="DY32" s="140"/>
      <c r="DZ32" s="140"/>
      <c r="EA32" s="140"/>
      <c r="EB32" s="140"/>
      <c r="EC32" s="140"/>
      <c r="ED32" s="140"/>
      <c r="EE32" s="140"/>
      <c r="EF32" s="140"/>
      <c r="EG32" s="140"/>
      <c r="EH32" s="140"/>
      <c r="EI32" s="140"/>
      <c r="EJ32" s="140"/>
      <c r="EK32" s="140"/>
      <c r="EL32" s="140"/>
      <c r="EM32" s="140"/>
      <c r="EN32" s="140"/>
      <c r="EO32" s="140"/>
      <c r="EP32" s="140"/>
      <c r="EQ32" s="140"/>
      <c r="ER32" s="140"/>
      <c r="ES32" s="140"/>
      <c r="ET32" s="140"/>
      <c r="EU32" s="140"/>
      <c r="EV32" s="140"/>
      <c r="EW32" s="140"/>
      <c r="EX32" s="140"/>
      <c r="EY32" s="140"/>
      <c r="EZ32" s="140"/>
      <c r="FA32" s="140"/>
      <c r="FB32" s="140"/>
      <c r="FC32" s="140"/>
      <c r="FD32" s="140"/>
      <c r="FE32" s="140"/>
      <c r="FF32" s="140"/>
      <c r="FG32" s="140"/>
      <c r="FH32" s="140"/>
      <c r="FI32" s="140"/>
      <c r="FJ32" s="140"/>
      <c r="FK32" s="140"/>
      <c r="FL32" s="140"/>
      <c r="FM32" s="140"/>
      <c r="FN32" s="140"/>
      <c r="FO32" s="140"/>
      <c r="FP32" s="140"/>
      <c r="FQ32" s="140"/>
      <c r="FR32" s="140"/>
      <c r="FS32" s="140"/>
      <c r="FT32" s="140"/>
      <c r="FU32" s="140"/>
      <c r="FV32" s="140"/>
      <c r="FW32" s="140"/>
      <c r="FX32" s="140"/>
      <c r="FY32" s="140"/>
      <c r="FZ32" s="140"/>
      <c r="GA32" s="140"/>
      <c r="GB32" s="140"/>
      <c r="GC32" s="140"/>
      <c r="GD32" s="140"/>
      <c r="GE32" s="140"/>
      <c r="GF32" s="140"/>
      <c r="GG32" s="140"/>
      <c r="GH32" s="140"/>
      <c r="GI32" s="140"/>
      <c r="GJ32" s="140"/>
      <c r="GK32" s="140"/>
      <c r="GL32" s="140"/>
      <c r="GM32" s="140"/>
      <c r="GN32" s="140"/>
      <c r="GO32" s="140"/>
      <c r="GP32" s="140"/>
      <c r="GQ32" s="140"/>
      <c r="GR32" s="140"/>
      <c r="GS32" s="140"/>
      <c r="GT32" s="140"/>
      <c r="GU32" s="140"/>
      <c r="GV32" s="140"/>
      <c r="GW32" s="140"/>
      <c r="GX32" s="140"/>
      <c r="GY32" s="140"/>
      <c r="GZ32" s="140"/>
      <c r="HA32" s="140"/>
      <c r="HB32" s="140"/>
      <c r="HC32" s="140"/>
      <c r="HD32" s="140"/>
      <c r="HE32" s="140"/>
      <c r="HF32" s="140"/>
      <c r="HG32" s="140"/>
      <c r="HH32" s="140"/>
      <c r="HI32" s="140"/>
      <c r="HJ32" s="140"/>
      <c r="HK32" s="140"/>
      <c r="HL32" s="140"/>
      <c r="HM32" s="140"/>
      <c r="HN32" s="140"/>
      <c r="HO32" s="140"/>
      <c r="HP32" s="140"/>
      <c r="HQ32" s="140"/>
      <c r="HR32" s="140"/>
      <c r="HS32" s="140"/>
      <c r="HT32" s="140"/>
      <c r="HU32" s="140"/>
      <c r="HV32" s="140"/>
      <c r="HW32" s="140"/>
      <c r="HX32" s="140"/>
      <c r="HY32" s="140"/>
      <c r="HZ32" s="140"/>
      <c r="IA32" s="140"/>
      <c r="IB32" s="140"/>
      <c r="IC32" s="140"/>
      <c r="ID32" s="140"/>
      <c r="IE32" s="140"/>
      <c r="IF32" s="140"/>
      <c r="IG32" s="140"/>
      <c r="IH32" s="140"/>
      <c r="II32" s="140"/>
      <c r="IJ32" s="140"/>
      <c r="IK32" s="140"/>
      <c r="IL32" s="140"/>
      <c r="IM32" s="140"/>
      <c r="IN32" s="140"/>
      <c r="IO32" s="140"/>
      <c r="IP32" s="140"/>
      <c r="IQ32" s="140"/>
      <c r="IR32" s="140"/>
      <c r="IS32" s="140"/>
      <c r="IT32" s="140"/>
      <c r="IU32" s="140"/>
      <c r="IV32"/>
    </row>
    <row r="33" spans="1:256" s="43" customFormat="1" ht="13.15" customHeight="1" thickBot="1" x14ac:dyDescent="0.3">
      <c r="A33" s="139"/>
      <c r="B33" s="139"/>
      <c r="C33" s="139"/>
      <c r="D33" s="139"/>
      <c r="E33" s="139"/>
      <c r="F33" s="139"/>
      <c r="G33" s="139"/>
      <c r="H33" s="139"/>
      <c r="I33" s="139"/>
      <c r="J33" s="139"/>
      <c r="K33" s="139"/>
      <c r="L33" s="8"/>
      <c r="M33" s="8"/>
      <c r="N33" s="139"/>
      <c r="O33" s="141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  <c r="AJ33" s="140"/>
      <c r="AK33" s="140"/>
      <c r="AL33" s="140"/>
      <c r="AM33" s="140"/>
      <c r="AN33" s="140"/>
      <c r="AO33" s="140"/>
      <c r="AP33" s="140"/>
      <c r="AQ33" s="140"/>
      <c r="AR33" s="140"/>
      <c r="AS33" s="140"/>
      <c r="AT33" s="140"/>
      <c r="AU33" s="140"/>
      <c r="AV33" s="140"/>
      <c r="AW33" s="140"/>
      <c r="AX33" s="140"/>
      <c r="AY33" s="140"/>
      <c r="AZ33" s="140"/>
      <c r="BA33" s="140"/>
      <c r="BB33" s="140"/>
      <c r="BC33" s="140"/>
      <c r="BD33" s="140"/>
      <c r="BE33" s="140"/>
      <c r="BF33" s="140"/>
      <c r="BG33" s="140"/>
      <c r="BH33" s="140"/>
      <c r="BI33" s="140"/>
      <c r="BJ33" s="140"/>
      <c r="BK33" s="140"/>
      <c r="BL33" s="140"/>
      <c r="BM33" s="140"/>
      <c r="BN33" s="140"/>
      <c r="BO33" s="140"/>
      <c r="BP33" s="140"/>
      <c r="BQ33" s="140"/>
      <c r="BR33" s="140"/>
      <c r="BS33" s="140"/>
      <c r="BT33" s="140"/>
      <c r="BU33" s="140"/>
      <c r="BV33" s="140"/>
      <c r="BW33" s="140"/>
      <c r="BX33" s="140"/>
      <c r="BY33" s="140"/>
      <c r="BZ33" s="140"/>
      <c r="CA33" s="140"/>
      <c r="CB33" s="140"/>
      <c r="CC33" s="140"/>
      <c r="CD33" s="140"/>
      <c r="CE33" s="140"/>
      <c r="CF33" s="140"/>
      <c r="CG33" s="140"/>
      <c r="CH33" s="140"/>
      <c r="CI33" s="140"/>
      <c r="CJ33" s="140"/>
      <c r="CK33" s="140"/>
      <c r="CL33" s="140"/>
      <c r="CM33" s="140"/>
      <c r="CN33" s="140"/>
      <c r="CO33" s="140"/>
      <c r="CP33" s="140"/>
      <c r="CQ33" s="140"/>
      <c r="CR33" s="140"/>
      <c r="CS33" s="140"/>
      <c r="CT33" s="140"/>
      <c r="CU33" s="140"/>
      <c r="CV33" s="140"/>
      <c r="CW33" s="140"/>
      <c r="CX33" s="140"/>
      <c r="CY33" s="140"/>
      <c r="CZ33" s="140"/>
      <c r="DA33" s="140"/>
      <c r="DB33" s="140"/>
      <c r="DC33" s="140"/>
      <c r="DD33" s="140"/>
      <c r="DE33" s="140"/>
      <c r="DF33" s="140"/>
      <c r="DG33" s="140"/>
      <c r="DH33" s="140"/>
      <c r="DI33" s="140"/>
      <c r="DJ33" s="140"/>
      <c r="DK33" s="140"/>
      <c r="DL33" s="140"/>
      <c r="DM33" s="140"/>
      <c r="DN33" s="140"/>
      <c r="DO33" s="140"/>
      <c r="DP33" s="140"/>
      <c r="DQ33" s="140"/>
      <c r="DR33" s="140"/>
      <c r="DS33" s="140"/>
      <c r="DT33" s="140"/>
      <c r="DU33" s="140"/>
      <c r="DV33" s="140"/>
      <c r="DW33" s="140"/>
      <c r="DX33" s="140"/>
      <c r="DY33" s="140"/>
      <c r="DZ33" s="140"/>
      <c r="EA33" s="140"/>
      <c r="EB33" s="140"/>
      <c r="EC33" s="140"/>
      <c r="ED33" s="140"/>
      <c r="EE33" s="140"/>
      <c r="EF33" s="140"/>
      <c r="EG33" s="140"/>
      <c r="EH33" s="140"/>
      <c r="EI33" s="140"/>
      <c r="EJ33" s="140"/>
      <c r="EK33" s="140"/>
      <c r="EL33" s="140"/>
      <c r="EM33" s="140"/>
      <c r="EN33" s="140"/>
      <c r="EO33" s="140"/>
      <c r="EP33" s="140"/>
      <c r="EQ33" s="140"/>
      <c r="ER33" s="140"/>
      <c r="ES33" s="140"/>
      <c r="ET33" s="140"/>
      <c r="EU33" s="140"/>
      <c r="EV33" s="140"/>
      <c r="EW33" s="140"/>
      <c r="EX33" s="140"/>
      <c r="EY33" s="140"/>
      <c r="EZ33" s="140"/>
      <c r="FA33" s="140"/>
      <c r="FB33" s="140"/>
      <c r="FC33" s="140"/>
      <c r="FD33" s="140"/>
      <c r="FE33" s="140"/>
      <c r="FF33" s="140"/>
      <c r="FG33" s="140"/>
      <c r="FH33" s="140"/>
      <c r="FI33" s="140"/>
      <c r="FJ33" s="140"/>
      <c r="FK33" s="140"/>
      <c r="FL33" s="140"/>
      <c r="FM33" s="140"/>
      <c r="FN33" s="140"/>
      <c r="FO33" s="140"/>
      <c r="FP33" s="140"/>
      <c r="FQ33" s="140"/>
      <c r="FR33" s="140"/>
      <c r="FS33" s="140"/>
      <c r="FT33" s="140"/>
      <c r="FU33" s="140"/>
      <c r="FV33" s="140"/>
      <c r="FW33" s="140"/>
      <c r="FX33" s="140"/>
      <c r="FY33" s="140"/>
      <c r="FZ33" s="140"/>
      <c r="GA33" s="140"/>
      <c r="GB33" s="140"/>
      <c r="GC33" s="140"/>
      <c r="GD33" s="140"/>
      <c r="GE33" s="140"/>
      <c r="GF33" s="140"/>
      <c r="GG33" s="140"/>
      <c r="GH33" s="140"/>
      <c r="GI33" s="140"/>
      <c r="GJ33" s="140"/>
      <c r="GK33" s="140"/>
      <c r="GL33" s="140"/>
      <c r="GM33" s="140"/>
      <c r="GN33" s="140"/>
      <c r="GO33" s="140"/>
      <c r="GP33" s="140"/>
      <c r="GQ33" s="140"/>
      <c r="GR33" s="140"/>
      <c r="GS33" s="140"/>
      <c r="GT33" s="140"/>
      <c r="GU33" s="140"/>
      <c r="GV33" s="140"/>
      <c r="GW33" s="140"/>
      <c r="GX33" s="140"/>
      <c r="GY33" s="140"/>
      <c r="GZ33" s="140"/>
      <c r="HA33" s="140"/>
      <c r="HB33" s="140"/>
      <c r="HC33" s="140"/>
      <c r="HD33" s="140"/>
      <c r="HE33" s="140"/>
      <c r="HF33" s="140"/>
      <c r="HG33" s="140"/>
      <c r="HH33" s="140"/>
      <c r="HI33" s="140"/>
      <c r="HJ33" s="140"/>
      <c r="HK33" s="140"/>
      <c r="HL33" s="140"/>
      <c r="HM33" s="140"/>
      <c r="HN33" s="140"/>
      <c r="HO33" s="140"/>
      <c r="HP33" s="140"/>
      <c r="HQ33" s="140"/>
      <c r="HR33" s="140"/>
      <c r="HS33" s="140"/>
      <c r="HT33" s="140"/>
      <c r="HU33" s="140"/>
      <c r="HV33" s="140"/>
      <c r="HW33" s="140"/>
      <c r="HX33" s="140"/>
      <c r="HY33" s="140"/>
      <c r="HZ33" s="140"/>
      <c r="IA33" s="140"/>
      <c r="IB33" s="140"/>
      <c r="IC33" s="140"/>
      <c r="ID33" s="140"/>
      <c r="IE33" s="140"/>
      <c r="IF33" s="140"/>
      <c r="IG33" s="140"/>
      <c r="IH33" s="140"/>
      <c r="II33" s="140"/>
      <c r="IJ33" s="140"/>
      <c r="IK33" s="140"/>
      <c r="IL33" s="140"/>
      <c r="IM33" s="140"/>
      <c r="IN33" s="140"/>
      <c r="IO33" s="140"/>
      <c r="IP33" s="140"/>
      <c r="IQ33" s="140"/>
      <c r="IR33" s="140"/>
      <c r="IS33" s="140"/>
      <c r="IT33" s="140"/>
      <c r="IU33" s="140"/>
      <c r="IV33"/>
    </row>
    <row r="34" spans="1:256" s="43" customFormat="1" ht="13.9" customHeight="1" x14ac:dyDescent="0.25">
      <c r="A34" s="139"/>
      <c r="B34" s="178" t="s">
        <v>211</v>
      </c>
      <c r="C34" s="179"/>
      <c r="D34" s="180"/>
      <c r="E34" s="139"/>
      <c r="F34" s="139"/>
      <c r="G34" s="139"/>
      <c r="H34" s="139"/>
      <c r="I34" s="139"/>
      <c r="J34" s="139"/>
      <c r="K34" s="139"/>
      <c r="L34" s="8"/>
      <c r="M34" s="8"/>
      <c r="N34" s="144"/>
      <c r="O34" s="145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  <c r="BI34" s="146"/>
      <c r="BJ34" s="146"/>
      <c r="BK34" s="146"/>
      <c r="BL34" s="146"/>
      <c r="BM34" s="146"/>
      <c r="BN34" s="146"/>
      <c r="BO34" s="146"/>
      <c r="BP34" s="146"/>
      <c r="BQ34" s="146"/>
      <c r="BR34" s="146"/>
      <c r="BS34" s="146"/>
      <c r="BT34" s="146"/>
      <c r="BU34" s="146"/>
      <c r="BV34" s="146"/>
      <c r="BW34" s="146"/>
      <c r="BX34" s="146"/>
      <c r="BY34" s="146"/>
      <c r="BZ34" s="146"/>
      <c r="CA34" s="146"/>
      <c r="CB34" s="146"/>
      <c r="CC34" s="146"/>
      <c r="CD34" s="146"/>
      <c r="CE34" s="146"/>
      <c r="CF34" s="146"/>
      <c r="CG34" s="146"/>
      <c r="CH34" s="146"/>
      <c r="CI34" s="146"/>
      <c r="CJ34" s="146"/>
      <c r="CK34" s="146"/>
      <c r="CL34" s="146"/>
      <c r="CM34" s="146"/>
      <c r="CN34" s="146"/>
      <c r="CO34" s="146"/>
      <c r="CP34" s="146"/>
      <c r="CQ34" s="146"/>
      <c r="CR34" s="146"/>
      <c r="CS34" s="146"/>
      <c r="CT34" s="146"/>
      <c r="CU34" s="146"/>
      <c r="CV34" s="146"/>
      <c r="CW34" s="146"/>
      <c r="CX34" s="146"/>
      <c r="CY34" s="146"/>
      <c r="CZ34" s="146"/>
      <c r="DA34" s="146"/>
      <c r="DB34" s="146"/>
      <c r="DC34" s="146"/>
      <c r="DD34" s="146"/>
      <c r="DE34" s="146"/>
      <c r="DF34" s="146"/>
      <c r="DG34" s="146"/>
      <c r="DH34" s="146"/>
      <c r="DI34" s="146"/>
      <c r="DJ34" s="146"/>
      <c r="DK34" s="146"/>
      <c r="DL34" s="146"/>
      <c r="DM34" s="146"/>
      <c r="DN34" s="146"/>
      <c r="DO34" s="146"/>
      <c r="DP34" s="146"/>
      <c r="DQ34" s="146"/>
      <c r="DR34" s="146"/>
      <c r="DS34" s="146"/>
      <c r="DT34" s="146"/>
      <c r="DU34" s="146"/>
      <c r="DV34" s="146"/>
      <c r="DW34" s="146"/>
      <c r="DX34" s="146"/>
      <c r="DY34" s="146"/>
      <c r="DZ34" s="146"/>
      <c r="EA34" s="146"/>
      <c r="EB34" s="146"/>
      <c r="EC34" s="146"/>
      <c r="ED34" s="146"/>
      <c r="EE34" s="146"/>
      <c r="EF34" s="146"/>
      <c r="EG34" s="146"/>
      <c r="EH34" s="146"/>
      <c r="EI34" s="146"/>
      <c r="EJ34" s="146"/>
      <c r="EK34" s="146"/>
      <c r="EL34" s="146"/>
      <c r="EM34" s="146"/>
      <c r="EN34" s="146"/>
      <c r="EO34" s="146"/>
      <c r="EP34" s="146"/>
      <c r="EQ34" s="146"/>
      <c r="ER34" s="146"/>
      <c r="ES34" s="146"/>
      <c r="ET34" s="146"/>
      <c r="EU34" s="146"/>
      <c r="EV34" s="146"/>
      <c r="EW34" s="146"/>
      <c r="EX34" s="146"/>
      <c r="EY34" s="146"/>
      <c r="EZ34" s="146"/>
      <c r="FA34" s="146"/>
      <c r="FB34" s="146"/>
      <c r="FC34" s="146"/>
      <c r="FD34" s="146"/>
      <c r="FE34" s="146"/>
      <c r="FF34" s="146"/>
      <c r="FG34" s="146"/>
      <c r="FH34" s="146"/>
      <c r="FI34" s="146"/>
      <c r="FJ34" s="146"/>
      <c r="FK34" s="146"/>
      <c r="FL34" s="146"/>
      <c r="FM34" s="146"/>
      <c r="FN34" s="146"/>
      <c r="FO34" s="146"/>
      <c r="FP34" s="146"/>
      <c r="FQ34" s="146"/>
      <c r="FR34" s="146"/>
      <c r="FS34" s="146"/>
      <c r="FT34" s="146"/>
      <c r="FU34" s="146"/>
      <c r="FV34" s="146"/>
      <c r="FW34" s="146"/>
      <c r="FX34" s="146"/>
      <c r="FY34" s="146"/>
      <c r="FZ34" s="146"/>
      <c r="GA34" s="146"/>
      <c r="GB34" s="146"/>
      <c r="GC34" s="146"/>
      <c r="GD34" s="146"/>
      <c r="GE34" s="146"/>
      <c r="GF34" s="146"/>
      <c r="GG34" s="146"/>
      <c r="GH34" s="146"/>
      <c r="GI34" s="146"/>
      <c r="GJ34" s="146"/>
      <c r="GK34" s="146"/>
      <c r="GL34" s="146"/>
      <c r="GM34" s="146"/>
      <c r="GN34" s="146"/>
      <c r="GO34" s="146"/>
      <c r="GP34" s="146"/>
      <c r="GQ34" s="146"/>
      <c r="GR34" s="146"/>
      <c r="GS34" s="146"/>
      <c r="GT34" s="146"/>
      <c r="GU34" s="146"/>
      <c r="GV34" s="146"/>
      <c r="GW34" s="146"/>
      <c r="GX34" s="146"/>
      <c r="GY34" s="146"/>
      <c r="GZ34" s="146"/>
      <c r="HA34" s="146"/>
      <c r="HB34" s="146"/>
      <c r="HC34" s="146"/>
      <c r="HD34" s="146"/>
      <c r="HE34" s="146"/>
      <c r="HF34" s="146"/>
      <c r="HG34" s="146"/>
      <c r="HH34" s="146"/>
      <c r="HI34" s="146"/>
      <c r="HJ34" s="146"/>
      <c r="HK34" s="146"/>
      <c r="HL34" s="146"/>
      <c r="HM34" s="146"/>
      <c r="HN34" s="146"/>
      <c r="HO34" s="146"/>
      <c r="HP34" s="146"/>
      <c r="HQ34" s="146"/>
      <c r="HR34" s="146"/>
      <c r="HS34" s="146"/>
      <c r="HT34" s="146"/>
      <c r="HU34" s="146"/>
      <c r="HV34" s="146"/>
      <c r="HW34" s="146"/>
      <c r="HX34" s="146"/>
      <c r="HY34" s="146"/>
      <c r="HZ34" s="146"/>
      <c r="IA34" s="146"/>
      <c r="IB34" s="146"/>
      <c r="IC34" s="146"/>
      <c r="ID34" s="146"/>
      <c r="IE34" s="146"/>
      <c r="IF34" s="146"/>
      <c r="IG34" s="146"/>
      <c r="IH34" s="146"/>
      <c r="II34" s="146"/>
      <c r="IJ34" s="146"/>
      <c r="IK34" s="146"/>
      <c r="IL34" s="146"/>
      <c r="IM34" s="146"/>
      <c r="IN34" s="146"/>
      <c r="IO34" s="146"/>
      <c r="IP34" s="146"/>
      <c r="IQ34" s="146"/>
      <c r="IR34" s="146"/>
      <c r="IS34" s="146"/>
      <c r="IT34" s="146"/>
      <c r="IU34" s="146"/>
      <c r="IV34"/>
    </row>
    <row r="35" spans="1:256" s="43" customFormat="1" ht="15" customHeight="1" x14ac:dyDescent="0.25">
      <c r="A35" s="139"/>
      <c r="B35" s="181" t="s">
        <v>212</v>
      </c>
      <c r="C35" s="73">
        <f>(H16-H14)/H14</f>
        <v>6.3419876266689545E-2</v>
      </c>
      <c r="D35" s="182">
        <v>1</v>
      </c>
      <c r="E35" s="139"/>
      <c r="F35" s="139"/>
      <c r="G35" s="139"/>
      <c r="H35" s="139"/>
      <c r="I35" s="139"/>
      <c r="J35" s="139"/>
      <c r="K35" s="139"/>
      <c r="L35" s="8"/>
      <c r="M35" s="8"/>
      <c r="N35" s="144"/>
      <c r="O35" s="145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  <c r="BI35" s="146"/>
      <c r="BJ35" s="146"/>
      <c r="BK35" s="146"/>
      <c r="BL35" s="146"/>
      <c r="BM35" s="146"/>
      <c r="BN35" s="146"/>
      <c r="BO35" s="146"/>
      <c r="BP35" s="146"/>
      <c r="BQ35" s="146"/>
      <c r="BR35" s="146"/>
      <c r="BS35" s="146"/>
      <c r="BT35" s="146"/>
      <c r="BU35" s="146"/>
      <c r="BV35" s="146"/>
      <c r="BW35" s="146"/>
      <c r="BX35" s="146"/>
      <c r="BY35" s="146"/>
      <c r="BZ35" s="146"/>
      <c r="CA35" s="146"/>
      <c r="CB35" s="146"/>
      <c r="CC35" s="146"/>
      <c r="CD35" s="146"/>
      <c r="CE35" s="146"/>
      <c r="CF35" s="146"/>
      <c r="CG35" s="146"/>
      <c r="CH35" s="146"/>
      <c r="CI35" s="146"/>
      <c r="CJ35" s="146"/>
      <c r="CK35" s="146"/>
      <c r="CL35" s="146"/>
      <c r="CM35" s="146"/>
      <c r="CN35" s="146"/>
      <c r="CO35" s="146"/>
      <c r="CP35" s="146"/>
      <c r="CQ35" s="146"/>
      <c r="CR35" s="146"/>
      <c r="CS35" s="146"/>
      <c r="CT35" s="146"/>
      <c r="CU35" s="146"/>
      <c r="CV35" s="146"/>
      <c r="CW35" s="146"/>
      <c r="CX35" s="146"/>
      <c r="CY35" s="146"/>
      <c r="CZ35" s="146"/>
      <c r="DA35" s="146"/>
      <c r="DB35" s="146"/>
      <c r="DC35" s="146"/>
      <c r="DD35" s="146"/>
      <c r="DE35" s="146"/>
      <c r="DF35" s="146"/>
      <c r="DG35" s="146"/>
      <c r="DH35" s="146"/>
      <c r="DI35" s="146"/>
      <c r="DJ35" s="146"/>
      <c r="DK35" s="146"/>
      <c r="DL35" s="146"/>
      <c r="DM35" s="146"/>
      <c r="DN35" s="146"/>
      <c r="DO35" s="146"/>
      <c r="DP35" s="146"/>
      <c r="DQ35" s="146"/>
      <c r="DR35" s="146"/>
      <c r="DS35" s="146"/>
      <c r="DT35" s="146"/>
      <c r="DU35" s="146"/>
      <c r="DV35" s="146"/>
      <c r="DW35" s="146"/>
      <c r="DX35" s="146"/>
      <c r="DY35" s="146"/>
      <c r="DZ35" s="146"/>
      <c r="EA35" s="146"/>
      <c r="EB35" s="146"/>
      <c r="EC35" s="146"/>
      <c r="ED35" s="146"/>
      <c r="EE35" s="146"/>
      <c r="EF35" s="146"/>
      <c r="EG35" s="146"/>
      <c r="EH35" s="146"/>
      <c r="EI35" s="146"/>
      <c r="EJ35" s="146"/>
      <c r="EK35" s="146"/>
      <c r="EL35" s="146"/>
      <c r="EM35" s="146"/>
      <c r="EN35" s="146"/>
      <c r="EO35" s="146"/>
      <c r="EP35" s="146"/>
      <c r="EQ35" s="146"/>
      <c r="ER35" s="146"/>
      <c r="ES35" s="146"/>
      <c r="ET35" s="146"/>
      <c r="EU35" s="146"/>
      <c r="EV35" s="146"/>
      <c r="EW35" s="146"/>
      <c r="EX35" s="146"/>
      <c r="EY35" s="146"/>
      <c r="EZ35" s="146"/>
      <c r="FA35" s="146"/>
      <c r="FB35" s="146"/>
      <c r="FC35" s="146"/>
      <c r="FD35" s="146"/>
      <c r="FE35" s="146"/>
      <c r="FF35" s="146"/>
      <c r="FG35" s="146"/>
      <c r="FH35" s="146"/>
      <c r="FI35" s="146"/>
      <c r="FJ35" s="146"/>
      <c r="FK35" s="146"/>
      <c r="FL35" s="146"/>
      <c r="FM35" s="146"/>
      <c r="FN35" s="146"/>
      <c r="FO35" s="146"/>
      <c r="FP35" s="146"/>
      <c r="FQ35" s="146"/>
      <c r="FR35" s="146"/>
      <c r="FS35" s="146"/>
      <c r="FT35" s="146"/>
      <c r="FU35" s="146"/>
      <c r="FV35" s="146"/>
      <c r="FW35" s="146"/>
      <c r="FX35" s="146"/>
      <c r="FY35" s="146"/>
      <c r="FZ35" s="146"/>
      <c r="GA35" s="146"/>
      <c r="GB35" s="146"/>
      <c r="GC35" s="146"/>
      <c r="GD35" s="146"/>
      <c r="GE35" s="146"/>
      <c r="GF35" s="146"/>
      <c r="GG35" s="146"/>
      <c r="GH35" s="146"/>
      <c r="GI35" s="146"/>
      <c r="GJ35" s="146"/>
      <c r="GK35" s="146"/>
      <c r="GL35" s="146"/>
      <c r="GM35" s="146"/>
      <c r="GN35" s="146"/>
      <c r="GO35" s="146"/>
      <c r="GP35" s="146"/>
      <c r="GQ35" s="146"/>
      <c r="GR35" s="146"/>
      <c r="GS35" s="146"/>
      <c r="GT35" s="146"/>
      <c r="GU35" s="146"/>
      <c r="GV35" s="146"/>
      <c r="GW35" s="146"/>
      <c r="GX35" s="146"/>
      <c r="GY35" s="146"/>
      <c r="GZ35" s="146"/>
      <c r="HA35" s="146"/>
      <c r="HB35" s="146"/>
      <c r="HC35" s="146"/>
      <c r="HD35" s="146"/>
      <c r="HE35" s="146"/>
      <c r="HF35" s="146"/>
      <c r="HG35" s="146"/>
      <c r="HH35" s="146"/>
      <c r="HI35" s="146"/>
      <c r="HJ35" s="146"/>
      <c r="HK35" s="146"/>
      <c r="HL35" s="146"/>
      <c r="HM35" s="146"/>
      <c r="HN35" s="146"/>
      <c r="HO35" s="146"/>
      <c r="HP35" s="146"/>
      <c r="HQ35" s="146"/>
      <c r="HR35" s="146"/>
      <c r="HS35" s="146"/>
      <c r="HT35" s="146"/>
      <c r="HU35" s="146"/>
      <c r="HV35" s="146"/>
      <c r="HW35" s="146"/>
      <c r="HX35" s="146"/>
      <c r="HY35" s="146"/>
      <c r="HZ35" s="146"/>
      <c r="IA35" s="146"/>
      <c r="IB35" s="146"/>
      <c r="IC35" s="146"/>
      <c r="ID35" s="146"/>
      <c r="IE35" s="146"/>
      <c r="IF35" s="146"/>
      <c r="IG35" s="146"/>
      <c r="IH35" s="146"/>
      <c r="II35" s="146"/>
      <c r="IJ35" s="146"/>
      <c r="IK35" s="146"/>
      <c r="IL35" s="146"/>
      <c r="IM35" s="146"/>
      <c r="IN35" s="146"/>
      <c r="IO35" s="146"/>
      <c r="IP35" s="146"/>
      <c r="IQ35" s="146"/>
      <c r="IR35" s="146"/>
      <c r="IS35" s="146"/>
      <c r="IT35" s="146"/>
      <c r="IU35" s="146"/>
      <c r="IV35"/>
    </row>
    <row r="36" spans="1:256" s="43" customFormat="1" ht="15" customHeight="1" x14ac:dyDescent="0.25">
      <c r="A36" s="139"/>
      <c r="B36" s="183" t="s">
        <v>213</v>
      </c>
      <c r="C36" s="73">
        <f>(H21-H19)/H19</f>
        <v>0.35992518694105391</v>
      </c>
      <c r="D36" s="184">
        <v>3</v>
      </c>
      <c r="E36" s="139"/>
      <c r="F36" s="139"/>
      <c r="G36" s="139"/>
      <c r="H36" s="139"/>
      <c r="I36" s="139"/>
      <c r="J36" s="139"/>
      <c r="K36" s="139"/>
      <c r="L36" s="8"/>
      <c r="M36" s="8"/>
      <c r="N36" s="144"/>
      <c r="O36" s="145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  <c r="BI36" s="146"/>
      <c r="BJ36" s="146"/>
      <c r="BK36" s="146"/>
      <c r="BL36" s="146"/>
      <c r="BM36" s="146"/>
      <c r="BN36" s="146"/>
      <c r="BO36" s="146"/>
      <c r="BP36" s="146"/>
      <c r="BQ36" s="146"/>
      <c r="BR36" s="146"/>
      <c r="BS36" s="146"/>
      <c r="BT36" s="146"/>
      <c r="BU36" s="146"/>
      <c r="BV36" s="146"/>
      <c r="BW36" s="146"/>
      <c r="BX36" s="146"/>
      <c r="BY36" s="146"/>
      <c r="BZ36" s="146"/>
      <c r="CA36" s="146"/>
      <c r="CB36" s="146"/>
      <c r="CC36" s="146"/>
      <c r="CD36" s="146"/>
      <c r="CE36" s="146"/>
      <c r="CF36" s="146"/>
      <c r="CG36" s="146"/>
      <c r="CH36" s="146"/>
      <c r="CI36" s="146"/>
      <c r="CJ36" s="146"/>
      <c r="CK36" s="146"/>
      <c r="CL36" s="146"/>
      <c r="CM36" s="146"/>
      <c r="CN36" s="146"/>
      <c r="CO36" s="146"/>
      <c r="CP36" s="146"/>
      <c r="CQ36" s="146"/>
      <c r="CR36" s="146"/>
      <c r="CS36" s="146"/>
      <c r="CT36" s="146"/>
      <c r="CU36" s="146"/>
      <c r="CV36" s="146"/>
      <c r="CW36" s="146"/>
      <c r="CX36" s="146"/>
      <c r="CY36" s="146"/>
      <c r="CZ36" s="146"/>
      <c r="DA36" s="146"/>
      <c r="DB36" s="146"/>
      <c r="DC36" s="146"/>
      <c r="DD36" s="146"/>
      <c r="DE36" s="146"/>
      <c r="DF36" s="146"/>
      <c r="DG36" s="146"/>
      <c r="DH36" s="146"/>
      <c r="DI36" s="146"/>
      <c r="DJ36" s="146"/>
      <c r="DK36" s="146"/>
      <c r="DL36" s="146"/>
      <c r="DM36" s="146"/>
      <c r="DN36" s="146"/>
      <c r="DO36" s="146"/>
      <c r="DP36" s="146"/>
      <c r="DQ36" s="146"/>
      <c r="DR36" s="146"/>
      <c r="DS36" s="146"/>
      <c r="DT36" s="146"/>
      <c r="DU36" s="146"/>
      <c r="DV36" s="146"/>
      <c r="DW36" s="146"/>
      <c r="DX36" s="146"/>
      <c r="DY36" s="146"/>
      <c r="DZ36" s="146"/>
      <c r="EA36" s="146"/>
      <c r="EB36" s="146"/>
      <c r="EC36" s="146"/>
      <c r="ED36" s="146"/>
      <c r="EE36" s="146"/>
      <c r="EF36" s="146"/>
      <c r="EG36" s="146"/>
      <c r="EH36" s="146"/>
      <c r="EI36" s="146"/>
      <c r="EJ36" s="146"/>
      <c r="EK36" s="146"/>
      <c r="EL36" s="146"/>
      <c r="EM36" s="146"/>
      <c r="EN36" s="146"/>
      <c r="EO36" s="146"/>
      <c r="EP36" s="146"/>
      <c r="EQ36" s="146"/>
      <c r="ER36" s="146"/>
      <c r="ES36" s="146"/>
      <c r="ET36" s="146"/>
      <c r="EU36" s="146"/>
      <c r="EV36" s="146"/>
      <c r="EW36" s="146"/>
      <c r="EX36" s="146"/>
      <c r="EY36" s="146"/>
      <c r="EZ36" s="146"/>
      <c r="FA36" s="146"/>
      <c r="FB36" s="146"/>
      <c r="FC36" s="146"/>
      <c r="FD36" s="146"/>
      <c r="FE36" s="146"/>
      <c r="FF36" s="146"/>
      <c r="FG36" s="146"/>
      <c r="FH36" s="146"/>
      <c r="FI36" s="146"/>
      <c r="FJ36" s="146"/>
      <c r="FK36" s="146"/>
      <c r="FL36" s="146"/>
      <c r="FM36" s="146"/>
      <c r="FN36" s="146"/>
      <c r="FO36" s="146"/>
      <c r="FP36" s="146"/>
      <c r="FQ36" s="146"/>
      <c r="FR36" s="146"/>
      <c r="FS36" s="146"/>
      <c r="FT36" s="146"/>
      <c r="FU36" s="146"/>
      <c r="FV36" s="146"/>
      <c r="FW36" s="146"/>
      <c r="FX36" s="146"/>
      <c r="FY36" s="146"/>
      <c r="FZ36" s="146"/>
      <c r="GA36" s="146"/>
      <c r="GB36" s="146"/>
      <c r="GC36" s="146"/>
      <c r="GD36" s="146"/>
      <c r="GE36" s="146"/>
      <c r="GF36" s="146"/>
      <c r="GG36" s="146"/>
      <c r="GH36" s="146"/>
      <c r="GI36" s="146"/>
      <c r="GJ36" s="146"/>
      <c r="GK36" s="146"/>
      <c r="GL36" s="146"/>
      <c r="GM36" s="146"/>
      <c r="GN36" s="146"/>
      <c r="GO36" s="146"/>
      <c r="GP36" s="146"/>
      <c r="GQ36" s="146"/>
      <c r="GR36" s="146"/>
      <c r="GS36" s="146"/>
      <c r="GT36" s="146"/>
      <c r="GU36" s="146"/>
      <c r="GV36" s="146"/>
      <c r="GW36" s="146"/>
      <c r="GX36" s="146"/>
      <c r="GY36" s="146"/>
      <c r="GZ36" s="146"/>
      <c r="HA36" s="146"/>
      <c r="HB36" s="146"/>
      <c r="HC36" s="146"/>
      <c r="HD36" s="146"/>
      <c r="HE36" s="146"/>
      <c r="HF36" s="146"/>
      <c r="HG36" s="146"/>
      <c r="HH36" s="146"/>
      <c r="HI36" s="146"/>
      <c r="HJ36" s="146"/>
      <c r="HK36" s="146"/>
      <c r="HL36" s="146"/>
      <c r="HM36" s="146"/>
      <c r="HN36" s="146"/>
      <c r="HO36" s="146"/>
      <c r="HP36" s="146"/>
      <c r="HQ36" s="146"/>
      <c r="HR36" s="146"/>
      <c r="HS36" s="146"/>
      <c r="HT36" s="146"/>
      <c r="HU36" s="146"/>
      <c r="HV36" s="146"/>
      <c r="HW36" s="146"/>
      <c r="HX36" s="146"/>
      <c r="HY36" s="146"/>
      <c r="HZ36" s="146"/>
      <c r="IA36" s="146"/>
      <c r="IB36" s="146"/>
      <c r="IC36" s="146"/>
      <c r="ID36" s="146"/>
      <c r="IE36" s="146"/>
      <c r="IF36" s="146"/>
      <c r="IG36" s="146"/>
      <c r="IH36" s="146"/>
      <c r="II36" s="146"/>
      <c r="IJ36" s="146"/>
      <c r="IK36" s="146"/>
      <c r="IL36" s="146"/>
      <c r="IM36" s="146"/>
      <c r="IN36" s="146"/>
      <c r="IO36" s="146"/>
      <c r="IP36" s="146"/>
      <c r="IQ36" s="146"/>
      <c r="IR36" s="146"/>
      <c r="IS36" s="146"/>
      <c r="IT36" s="146"/>
      <c r="IU36" s="146"/>
      <c r="IV36"/>
    </row>
    <row r="37" spans="1:256" s="43" customFormat="1" ht="15" customHeight="1" thickBot="1" x14ac:dyDescent="0.3">
      <c r="A37" s="139"/>
      <c r="B37" s="185" t="s">
        <v>214</v>
      </c>
      <c r="C37" s="186">
        <f>(H28-H26)/H26</f>
        <v>0.30270557622898087</v>
      </c>
      <c r="D37" s="187">
        <v>2</v>
      </c>
      <c r="E37" s="139"/>
      <c r="F37" s="139"/>
      <c r="G37" s="139"/>
      <c r="H37" s="139"/>
      <c r="I37" s="139"/>
      <c r="J37" s="139"/>
      <c r="K37" s="139"/>
      <c r="L37" s="8"/>
      <c r="M37" s="8"/>
      <c r="N37" s="48"/>
      <c r="O37" s="44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5"/>
      <c r="CM37" s="45"/>
      <c r="CN37" s="45"/>
      <c r="CO37" s="45"/>
      <c r="CP37" s="45"/>
      <c r="CQ37" s="45"/>
      <c r="CR37" s="45"/>
      <c r="CS37" s="45"/>
      <c r="CT37" s="45"/>
      <c r="CU37" s="45"/>
      <c r="CV37" s="45"/>
      <c r="CW37" s="45"/>
      <c r="CX37" s="45"/>
      <c r="CY37" s="45"/>
      <c r="CZ37" s="45"/>
      <c r="DA37" s="45"/>
      <c r="DB37" s="45"/>
      <c r="DC37" s="45"/>
      <c r="DD37" s="45"/>
      <c r="DE37" s="45"/>
      <c r="DF37" s="45"/>
      <c r="DG37" s="45"/>
      <c r="DH37" s="45"/>
      <c r="DI37" s="45"/>
      <c r="DJ37" s="45"/>
      <c r="DK37" s="45"/>
      <c r="DL37" s="45"/>
      <c r="DM37" s="45"/>
      <c r="DN37" s="45"/>
      <c r="DO37" s="45"/>
      <c r="DP37" s="45"/>
      <c r="DQ37" s="45"/>
      <c r="DR37" s="45"/>
      <c r="DS37" s="45"/>
      <c r="DT37" s="45"/>
      <c r="DU37" s="45"/>
      <c r="DV37" s="45"/>
      <c r="DW37" s="45"/>
      <c r="DX37" s="45"/>
      <c r="DY37" s="45"/>
      <c r="DZ37" s="45"/>
      <c r="EA37" s="45"/>
      <c r="EB37" s="45"/>
      <c r="EC37" s="45"/>
      <c r="ED37" s="45"/>
      <c r="EE37" s="45"/>
      <c r="EF37" s="45"/>
      <c r="EG37" s="45"/>
      <c r="EH37" s="45"/>
      <c r="EI37" s="45"/>
      <c r="EJ37" s="45"/>
      <c r="EK37" s="45"/>
      <c r="EL37" s="45"/>
      <c r="EM37" s="45"/>
      <c r="EN37" s="45"/>
      <c r="EO37" s="45"/>
      <c r="EP37" s="45"/>
      <c r="EQ37" s="45"/>
      <c r="ER37" s="45"/>
      <c r="ES37" s="45"/>
      <c r="ET37" s="45"/>
      <c r="EU37" s="45"/>
      <c r="EV37" s="45"/>
      <c r="EW37" s="45"/>
      <c r="EX37" s="45"/>
      <c r="EY37" s="45"/>
      <c r="EZ37" s="45"/>
      <c r="FA37" s="45"/>
      <c r="FB37" s="45"/>
      <c r="FC37" s="45"/>
      <c r="FD37" s="45"/>
      <c r="FE37" s="45"/>
      <c r="FF37" s="45"/>
      <c r="FG37" s="45"/>
      <c r="FH37" s="45"/>
      <c r="FI37" s="45"/>
      <c r="FJ37" s="45"/>
      <c r="FK37" s="45"/>
      <c r="FL37" s="45"/>
      <c r="FM37" s="45"/>
      <c r="FN37" s="45"/>
      <c r="FO37" s="45"/>
      <c r="FP37" s="45"/>
      <c r="FQ37" s="45"/>
      <c r="FR37" s="45"/>
      <c r="FS37" s="45"/>
      <c r="FT37" s="45"/>
      <c r="FU37" s="45"/>
      <c r="FV37" s="45"/>
      <c r="FW37" s="45"/>
      <c r="FX37" s="45"/>
      <c r="FY37" s="45"/>
      <c r="FZ37" s="45"/>
      <c r="GA37" s="45"/>
      <c r="GB37" s="45"/>
      <c r="GC37" s="45"/>
      <c r="GD37" s="45"/>
      <c r="GE37" s="45"/>
      <c r="GF37" s="45"/>
      <c r="GG37" s="45"/>
      <c r="GH37" s="45"/>
      <c r="GI37" s="45"/>
      <c r="GJ37" s="45"/>
      <c r="GK37" s="45"/>
      <c r="GL37" s="45"/>
      <c r="GM37" s="45"/>
      <c r="GN37" s="45"/>
      <c r="GO37" s="45"/>
      <c r="GP37" s="45"/>
      <c r="GQ37" s="45"/>
      <c r="GR37" s="45"/>
      <c r="GS37" s="45"/>
      <c r="GT37" s="45"/>
      <c r="GU37" s="45"/>
      <c r="GV37" s="45"/>
      <c r="GW37" s="45"/>
      <c r="GX37" s="45"/>
      <c r="GY37" s="45"/>
      <c r="GZ37" s="45"/>
      <c r="HA37" s="45"/>
      <c r="HB37" s="45"/>
      <c r="HC37" s="45"/>
      <c r="HD37" s="45"/>
      <c r="HE37" s="45"/>
      <c r="HF37" s="45"/>
      <c r="HG37" s="45"/>
      <c r="HH37" s="45"/>
      <c r="HI37" s="45"/>
      <c r="HJ37" s="45"/>
      <c r="HK37" s="45"/>
      <c r="HL37" s="45"/>
      <c r="HM37" s="45"/>
      <c r="HN37" s="45"/>
      <c r="HO37" s="45"/>
      <c r="HP37" s="45"/>
      <c r="HQ37" s="45"/>
      <c r="HR37" s="45"/>
      <c r="HS37" s="45"/>
      <c r="HT37" s="45"/>
      <c r="HU37" s="45"/>
      <c r="HV37" s="45"/>
      <c r="HW37" s="45"/>
      <c r="HX37" s="45"/>
      <c r="HY37" s="45"/>
      <c r="HZ37" s="45"/>
      <c r="IA37" s="45"/>
      <c r="IB37" s="45"/>
      <c r="IC37" s="45"/>
      <c r="ID37" s="45"/>
      <c r="IE37" s="45"/>
      <c r="IF37" s="45"/>
      <c r="IG37" s="45"/>
      <c r="IH37" s="45"/>
      <c r="II37" s="45"/>
      <c r="IJ37" s="45"/>
      <c r="IK37" s="45"/>
      <c r="IL37" s="45"/>
      <c r="IM37" s="45"/>
      <c r="IN37" s="45"/>
      <c r="IO37" s="45"/>
      <c r="IP37" s="45"/>
      <c r="IQ37" s="45"/>
      <c r="IR37" s="45"/>
      <c r="IS37" s="45"/>
      <c r="IT37" s="45"/>
      <c r="IU37" s="45"/>
      <c r="IV37"/>
    </row>
    <row r="38" spans="1:256" s="43" customFormat="1" ht="16.899999999999999" customHeight="1" x14ac:dyDescent="0.25">
      <c r="A38" s="139"/>
      <c r="B38" s="139"/>
      <c r="C38" s="139"/>
      <c r="D38" s="139"/>
      <c r="E38" s="139"/>
      <c r="F38" s="139"/>
      <c r="G38" s="139"/>
      <c r="H38" s="139"/>
      <c r="I38" s="139"/>
      <c r="J38" s="139"/>
      <c r="K38" s="139"/>
      <c r="L38" s="8"/>
      <c r="M38" s="8"/>
      <c r="N38" s="48"/>
      <c r="O38" s="44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5"/>
      <c r="CN38" s="45"/>
      <c r="CO38" s="45"/>
      <c r="CP38" s="45"/>
      <c r="CQ38" s="45"/>
      <c r="CR38" s="45"/>
      <c r="CS38" s="45"/>
      <c r="CT38" s="45"/>
      <c r="CU38" s="45"/>
      <c r="CV38" s="45"/>
      <c r="CW38" s="45"/>
      <c r="CX38" s="45"/>
      <c r="CY38" s="45"/>
      <c r="CZ38" s="45"/>
      <c r="DA38" s="45"/>
      <c r="DB38" s="45"/>
      <c r="DC38" s="45"/>
      <c r="DD38" s="45"/>
      <c r="DE38" s="45"/>
      <c r="DF38" s="45"/>
      <c r="DG38" s="45"/>
      <c r="DH38" s="45"/>
      <c r="DI38" s="45"/>
      <c r="DJ38" s="45"/>
      <c r="DK38" s="45"/>
      <c r="DL38" s="45"/>
      <c r="DM38" s="45"/>
      <c r="DN38" s="45"/>
      <c r="DO38" s="45"/>
      <c r="DP38" s="45"/>
      <c r="DQ38" s="45"/>
      <c r="DR38" s="45"/>
      <c r="DS38" s="45"/>
      <c r="DT38" s="45"/>
      <c r="DU38" s="45"/>
      <c r="DV38" s="45"/>
      <c r="DW38" s="45"/>
      <c r="DX38" s="45"/>
      <c r="DY38" s="45"/>
      <c r="DZ38" s="45"/>
      <c r="EA38" s="45"/>
      <c r="EB38" s="45"/>
      <c r="EC38" s="45"/>
      <c r="ED38" s="45"/>
      <c r="EE38" s="45"/>
      <c r="EF38" s="45"/>
      <c r="EG38" s="45"/>
      <c r="EH38" s="45"/>
      <c r="EI38" s="45"/>
      <c r="EJ38" s="45"/>
      <c r="EK38" s="45"/>
      <c r="EL38" s="45"/>
      <c r="EM38" s="45"/>
      <c r="EN38" s="45"/>
      <c r="EO38" s="45"/>
      <c r="EP38" s="45"/>
      <c r="EQ38" s="45"/>
      <c r="ER38" s="45"/>
      <c r="ES38" s="45"/>
      <c r="ET38" s="45"/>
      <c r="EU38" s="45"/>
      <c r="EV38" s="45"/>
      <c r="EW38" s="45"/>
      <c r="EX38" s="45"/>
      <c r="EY38" s="45"/>
      <c r="EZ38" s="45"/>
      <c r="FA38" s="45"/>
      <c r="FB38" s="45"/>
      <c r="FC38" s="45"/>
      <c r="FD38" s="45"/>
      <c r="FE38" s="45"/>
      <c r="FF38" s="45"/>
      <c r="FG38" s="45"/>
      <c r="FH38" s="45"/>
      <c r="FI38" s="45"/>
      <c r="FJ38" s="45"/>
      <c r="FK38" s="45"/>
      <c r="FL38" s="45"/>
      <c r="FM38" s="45"/>
      <c r="FN38" s="45"/>
      <c r="FO38" s="45"/>
      <c r="FP38" s="45"/>
      <c r="FQ38" s="45"/>
      <c r="FR38" s="45"/>
      <c r="FS38" s="45"/>
      <c r="FT38" s="45"/>
      <c r="FU38" s="45"/>
      <c r="FV38" s="45"/>
      <c r="FW38" s="45"/>
      <c r="FX38" s="45"/>
      <c r="FY38" s="45"/>
      <c r="FZ38" s="45"/>
      <c r="GA38" s="45"/>
      <c r="GB38" s="45"/>
      <c r="GC38" s="45"/>
      <c r="GD38" s="45"/>
      <c r="GE38" s="45"/>
      <c r="GF38" s="45"/>
      <c r="GG38" s="45"/>
      <c r="GH38" s="45"/>
      <c r="GI38" s="45"/>
      <c r="GJ38" s="45"/>
      <c r="GK38" s="45"/>
      <c r="GL38" s="45"/>
      <c r="GM38" s="45"/>
      <c r="GN38" s="45"/>
      <c r="GO38" s="45"/>
      <c r="GP38" s="45"/>
      <c r="GQ38" s="45"/>
      <c r="GR38" s="45"/>
      <c r="GS38" s="45"/>
      <c r="GT38" s="45"/>
      <c r="GU38" s="45"/>
      <c r="GV38" s="45"/>
      <c r="GW38" s="45"/>
      <c r="GX38" s="45"/>
      <c r="GY38" s="45"/>
      <c r="GZ38" s="45"/>
      <c r="HA38" s="45"/>
      <c r="HB38" s="45"/>
      <c r="HC38" s="45"/>
      <c r="HD38" s="45"/>
      <c r="HE38" s="45"/>
      <c r="HF38" s="45"/>
      <c r="HG38" s="45"/>
      <c r="HH38" s="45"/>
      <c r="HI38" s="45"/>
      <c r="HJ38" s="45"/>
      <c r="HK38" s="45"/>
      <c r="HL38" s="45"/>
      <c r="HM38" s="45"/>
      <c r="HN38" s="45"/>
      <c r="HO38" s="45"/>
      <c r="HP38" s="45"/>
      <c r="HQ38" s="45"/>
      <c r="HR38" s="45"/>
      <c r="HS38" s="45"/>
      <c r="HT38" s="45"/>
      <c r="HU38" s="45"/>
      <c r="HV38" s="45"/>
      <c r="HW38" s="45"/>
      <c r="HX38" s="45"/>
      <c r="HY38" s="45"/>
      <c r="HZ38" s="45"/>
      <c r="IA38" s="45"/>
      <c r="IB38" s="45"/>
      <c r="IC38" s="45"/>
      <c r="ID38" s="45"/>
      <c r="IE38" s="45"/>
      <c r="IF38" s="45"/>
      <c r="IG38" s="45"/>
      <c r="IH38" s="45"/>
      <c r="II38" s="45"/>
      <c r="IJ38" s="45"/>
      <c r="IK38" s="45"/>
      <c r="IL38" s="45"/>
      <c r="IM38" s="45"/>
      <c r="IN38" s="45"/>
      <c r="IO38" s="45"/>
      <c r="IP38" s="45"/>
      <c r="IQ38" s="45"/>
      <c r="IR38" s="45"/>
      <c r="IS38" s="45"/>
      <c r="IT38" s="45"/>
      <c r="IU38" s="45"/>
      <c r="IV38"/>
    </row>
    <row r="39" spans="1:256" s="43" customFormat="1" ht="13.15" customHeight="1" x14ac:dyDescent="0.25">
      <c r="A39" s="139"/>
      <c r="B39" s="139"/>
      <c r="C39" s="139"/>
      <c r="D39" s="139"/>
      <c r="E39" s="139"/>
      <c r="F39" s="101" t="s">
        <v>215</v>
      </c>
      <c r="G39" s="139"/>
      <c r="H39" s="139"/>
      <c r="I39" s="139"/>
      <c r="J39" s="139"/>
      <c r="K39" s="139"/>
      <c r="L39" s="8"/>
      <c r="M39" s="8"/>
      <c r="N39" s="48"/>
      <c r="O39" s="44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  <c r="CU39" s="45"/>
      <c r="CV39" s="45"/>
      <c r="CW39" s="45"/>
      <c r="CX39" s="45"/>
      <c r="CY39" s="45"/>
      <c r="CZ39" s="45"/>
      <c r="DA39" s="45"/>
      <c r="DB39" s="45"/>
      <c r="DC39" s="45"/>
      <c r="DD39" s="45"/>
      <c r="DE39" s="45"/>
      <c r="DF39" s="45"/>
      <c r="DG39" s="45"/>
      <c r="DH39" s="45"/>
      <c r="DI39" s="45"/>
      <c r="DJ39" s="45"/>
      <c r="DK39" s="45"/>
      <c r="DL39" s="45"/>
      <c r="DM39" s="45"/>
      <c r="DN39" s="45"/>
      <c r="DO39" s="45"/>
      <c r="DP39" s="45"/>
      <c r="DQ39" s="45"/>
      <c r="DR39" s="45"/>
      <c r="DS39" s="45"/>
      <c r="DT39" s="45"/>
      <c r="DU39" s="45"/>
      <c r="DV39" s="45"/>
      <c r="DW39" s="45"/>
      <c r="DX39" s="45"/>
      <c r="DY39" s="45"/>
      <c r="DZ39" s="45"/>
      <c r="EA39" s="45"/>
      <c r="EB39" s="45"/>
      <c r="EC39" s="45"/>
      <c r="ED39" s="45"/>
      <c r="EE39" s="45"/>
      <c r="EF39" s="45"/>
      <c r="EG39" s="45"/>
      <c r="EH39" s="45"/>
      <c r="EI39" s="45"/>
      <c r="EJ39" s="45"/>
      <c r="EK39" s="45"/>
      <c r="EL39" s="45"/>
      <c r="EM39" s="45"/>
      <c r="EN39" s="45"/>
      <c r="EO39" s="45"/>
      <c r="EP39" s="45"/>
      <c r="EQ39" s="45"/>
      <c r="ER39" s="45"/>
      <c r="ES39" s="45"/>
      <c r="ET39" s="45"/>
      <c r="EU39" s="45"/>
      <c r="EV39" s="45"/>
      <c r="EW39" s="45"/>
      <c r="EX39" s="45"/>
      <c r="EY39" s="45"/>
      <c r="EZ39" s="45"/>
      <c r="FA39" s="45"/>
      <c r="FB39" s="45"/>
      <c r="FC39" s="45"/>
      <c r="FD39" s="45"/>
      <c r="FE39" s="45"/>
      <c r="FF39" s="45"/>
      <c r="FG39" s="45"/>
      <c r="FH39" s="45"/>
      <c r="FI39" s="45"/>
      <c r="FJ39" s="45"/>
      <c r="FK39" s="45"/>
      <c r="FL39" s="45"/>
      <c r="FM39" s="45"/>
      <c r="FN39" s="45"/>
      <c r="FO39" s="45"/>
      <c r="FP39" s="45"/>
      <c r="FQ39" s="45"/>
      <c r="FR39" s="45"/>
      <c r="FS39" s="45"/>
      <c r="FT39" s="45"/>
      <c r="FU39" s="45"/>
      <c r="FV39" s="45"/>
      <c r="FW39" s="45"/>
      <c r="FX39" s="45"/>
      <c r="FY39" s="45"/>
      <c r="FZ39" s="45"/>
      <c r="GA39" s="45"/>
      <c r="GB39" s="45"/>
      <c r="GC39" s="45"/>
      <c r="GD39" s="45"/>
      <c r="GE39" s="45"/>
      <c r="GF39" s="45"/>
      <c r="GG39" s="45"/>
      <c r="GH39" s="45"/>
      <c r="GI39" s="45"/>
      <c r="GJ39" s="45"/>
      <c r="GK39" s="45"/>
      <c r="GL39" s="45"/>
      <c r="GM39" s="45"/>
      <c r="GN39" s="45"/>
      <c r="GO39" s="45"/>
      <c r="GP39" s="45"/>
      <c r="GQ39" s="45"/>
      <c r="GR39" s="45"/>
      <c r="GS39" s="45"/>
      <c r="GT39" s="45"/>
      <c r="GU39" s="45"/>
      <c r="GV39" s="45"/>
      <c r="GW39" s="45"/>
      <c r="GX39" s="45"/>
      <c r="GY39" s="45"/>
      <c r="GZ39" s="45"/>
      <c r="HA39" s="45"/>
      <c r="HB39" s="45"/>
      <c r="HC39" s="45"/>
      <c r="HD39" s="45"/>
      <c r="HE39" s="45"/>
      <c r="HF39" s="45"/>
      <c r="HG39" s="45"/>
      <c r="HH39" s="45"/>
      <c r="HI39" s="45"/>
      <c r="HJ39" s="45"/>
      <c r="HK39" s="45"/>
      <c r="HL39" s="45"/>
      <c r="HM39" s="45"/>
      <c r="HN39" s="45"/>
      <c r="HO39" s="45"/>
      <c r="HP39" s="45"/>
      <c r="HQ39" s="45"/>
      <c r="HR39" s="45"/>
      <c r="HS39" s="45"/>
      <c r="HT39" s="45"/>
      <c r="HU39" s="45"/>
      <c r="HV39" s="45"/>
      <c r="HW39" s="45"/>
      <c r="HX39" s="45"/>
      <c r="HY39" s="45"/>
      <c r="HZ39" s="45"/>
      <c r="IA39" s="45"/>
      <c r="IB39" s="45"/>
      <c r="IC39" s="45"/>
      <c r="ID39" s="45"/>
      <c r="IE39" s="45"/>
      <c r="IF39" s="45"/>
      <c r="IG39" s="45"/>
      <c r="IH39" s="45"/>
      <c r="II39" s="45"/>
      <c r="IJ39" s="45"/>
      <c r="IK39" s="45"/>
      <c r="IL39" s="45"/>
      <c r="IM39" s="45"/>
      <c r="IN39" s="45"/>
      <c r="IO39" s="45"/>
      <c r="IP39" s="45"/>
      <c r="IQ39" s="45"/>
      <c r="IR39" s="45"/>
      <c r="IS39" s="45"/>
      <c r="IT39" s="45"/>
      <c r="IU39" s="45"/>
      <c r="IV39"/>
    </row>
    <row r="40" spans="1:256" s="43" customFormat="1" ht="13.15" customHeight="1" thickBot="1" x14ac:dyDescent="0.3">
      <c r="A40" s="139"/>
      <c r="B40" s="139"/>
      <c r="C40" s="139"/>
      <c r="D40" s="139"/>
      <c r="E40" s="139"/>
      <c r="F40" s="139"/>
      <c r="G40" s="139"/>
      <c r="H40" s="139"/>
      <c r="I40" s="139"/>
      <c r="J40" s="139"/>
      <c r="K40" s="139"/>
      <c r="L40" s="8"/>
      <c r="M40" s="8"/>
      <c r="N40" s="48"/>
      <c r="O40" s="141"/>
      <c r="P40" s="140"/>
      <c r="Q40" s="140"/>
      <c r="R40" s="140"/>
      <c r="S40" s="140"/>
      <c r="T40" s="140"/>
      <c r="U40" s="140"/>
      <c r="V40" s="140"/>
      <c r="W40" s="140"/>
      <c r="X40" s="140"/>
      <c r="Y40" s="140"/>
      <c r="Z40" s="140"/>
      <c r="AA40" s="140"/>
      <c r="AB40" s="140"/>
      <c r="AC40" s="140"/>
      <c r="AD40" s="140"/>
      <c r="AE40" s="140"/>
      <c r="AF40" s="140"/>
      <c r="AG40" s="140"/>
      <c r="AH40" s="140"/>
      <c r="AI40" s="140"/>
      <c r="AJ40" s="140"/>
      <c r="AK40" s="140"/>
      <c r="AL40" s="140"/>
      <c r="AM40" s="140"/>
      <c r="AN40" s="140"/>
      <c r="AO40" s="140"/>
      <c r="AP40" s="140"/>
      <c r="AQ40" s="140"/>
      <c r="AR40" s="140"/>
      <c r="AS40" s="140"/>
      <c r="AT40" s="140"/>
      <c r="AU40" s="140"/>
      <c r="AV40" s="140"/>
      <c r="AW40" s="140"/>
      <c r="AX40" s="140"/>
      <c r="AY40" s="140"/>
      <c r="AZ40" s="140"/>
      <c r="BA40" s="140"/>
      <c r="BB40" s="140"/>
      <c r="BC40" s="140"/>
      <c r="BD40" s="140"/>
      <c r="BE40" s="140"/>
      <c r="BF40" s="140"/>
      <c r="BG40" s="140"/>
      <c r="BH40" s="140"/>
      <c r="BI40" s="140"/>
      <c r="BJ40" s="140"/>
      <c r="BK40" s="140"/>
      <c r="BL40" s="140"/>
      <c r="BM40" s="140"/>
      <c r="BN40" s="140"/>
      <c r="BO40" s="140"/>
      <c r="BP40" s="140"/>
      <c r="BQ40" s="140"/>
      <c r="BR40" s="140"/>
      <c r="BS40" s="140"/>
      <c r="BT40" s="140"/>
      <c r="BU40" s="140"/>
      <c r="BV40" s="140"/>
      <c r="BW40" s="140"/>
      <c r="BX40" s="140"/>
      <c r="BY40" s="140"/>
      <c r="BZ40" s="140"/>
      <c r="CA40" s="140"/>
      <c r="CB40" s="140"/>
      <c r="CC40" s="140"/>
      <c r="CD40" s="140"/>
      <c r="CE40" s="140"/>
      <c r="CF40" s="140"/>
      <c r="CG40" s="140"/>
      <c r="CH40" s="140"/>
      <c r="CI40" s="140"/>
      <c r="CJ40" s="140"/>
      <c r="CK40" s="140"/>
      <c r="CL40" s="140"/>
      <c r="CM40" s="140"/>
      <c r="CN40" s="140"/>
      <c r="CO40" s="140"/>
      <c r="CP40" s="140"/>
      <c r="CQ40" s="140"/>
      <c r="CR40" s="140"/>
      <c r="CS40" s="140"/>
      <c r="CT40" s="140"/>
      <c r="CU40" s="140"/>
      <c r="CV40" s="140"/>
      <c r="CW40" s="140"/>
      <c r="CX40" s="140"/>
      <c r="CY40" s="140"/>
      <c r="CZ40" s="140"/>
      <c r="DA40" s="140"/>
      <c r="DB40" s="140"/>
      <c r="DC40" s="140"/>
      <c r="DD40" s="140"/>
      <c r="DE40" s="140"/>
      <c r="DF40" s="140"/>
      <c r="DG40" s="140"/>
      <c r="DH40" s="140"/>
      <c r="DI40" s="140"/>
      <c r="DJ40" s="140"/>
      <c r="DK40" s="140"/>
      <c r="DL40" s="140"/>
      <c r="DM40" s="140"/>
      <c r="DN40" s="140"/>
      <c r="DO40" s="140"/>
      <c r="DP40" s="140"/>
      <c r="DQ40" s="140"/>
      <c r="DR40" s="140"/>
      <c r="DS40" s="140"/>
      <c r="DT40" s="140"/>
      <c r="DU40" s="140"/>
      <c r="DV40" s="140"/>
      <c r="DW40" s="140"/>
      <c r="DX40" s="140"/>
      <c r="DY40" s="140"/>
      <c r="DZ40" s="140"/>
      <c r="EA40" s="140"/>
      <c r="EB40" s="140"/>
      <c r="EC40" s="140"/>
      <c r="ED40" s="140"/>
      <c r="EE40" s="140"/>
      <c r="EF40" s="140"/>
      <c r="EG40" s="140"/>
      <c r="EH40" s="140"/>
      <c r="EI40" s="140"/>
      <c r="EJ40" s="140"/>
      <c r="EK40" s="140"/>
      <c r="EL40" s="140"/>
      <c r="EM40" s="140"/>
      <c r="EN40" s="140"/>
      <c r="EO40" s="140"/>
      <c r="EP40" s="140"/>
      <c r="EQ40" s="140"/>
      <c r="ER40" s="140"/>
      <c r="ES40" s="140"/>
      <c r="ET40" s="140"/>
      <c r="EU40" s="140"/>
      <c r="EV40" s="140"/>
      <c r="EW40" s="140"/>
      <c r="EX40" s="140"/>
      <c r="EY40" s="140"/>
      <c r="EZ40" s="140"/>
      <c r="FA40" s="140"/>
      <c r="FB40" s="140"/>
      <c r="FC40" s="140"/>
      <c r="FD40" s="140"/>
      <c r="FE40" s="140"/>
      <c r="FF40" s="140"/>
      <c r="FG40" s="140"/>
      <c r="FH40" s="140"/>
      <c r="FI40" s="140"/>
      <c r="FJ40" s="140"/>
      <c r="FK40" s="140"/>
      <c r="FL40" s="140"/>
      <c r="FM40" s="140"/>
      <c r="FN40" s="140"/>
      <c r="FO40" s="140"/>
      <c r="FP40" s="140"/>
      <c r="FQ40" s="140"/>
      <c r="FR40" s="140"/>
      <c r="FS40" s="140"/>
      <c r="FT40" s="140"/>
      <c r="FU40" s="140"/>
      <c r="FV40" s="140"/>
      <c r="FW40" s="140"/>
      <c r="FX40" s="140"/>
      <c r="FY40" s="140"/>
      <c r="FZ40" s="140"/>
      <c r="GA40" s="140"/>
      <c r="GB40" s="140"/>
      <c r="GC40" s="140"/>
      <c r="GD40" s="140"/>
      <c r="GE40" s="140"/>
      <c r="GF40" s="140"/>
      <c r="GG40" s="140"/>
      <c r="GH40" s="140"/>
      <c r="GI40" s="140"/>
      <c r="GJ40" s="140"/>
      <c r="GK40" s="140"/>
      <c r="GL40" s="140"/>
      <c r="GM40" s="140"/>
      <c r="GN40" s="140"/>
      <c r="GO40" s="140"/>
      <c r="GP40" s="140"/>
      <c r="GQ40" s="140"/>
      <c r="GR40" s="140"/>
      <c r="GS40" s="140"/>
      <c r="GT40" s="140"/>
      <c r="GU40" s="140"/>
      <c r="GV40" s="140"/>
      <c r="GW40" s="140"/>
      <c r="GX40" s="140"/>
      <c r="GY40" s="140"/>
      <c r="GZ40" s="140"/>
      <c r="HA40" s="140"/>
      <c r="HB40" s="140"/>
      <c r="HC40" s="140"/>
      <c r="HD40" s="140"/>
      <c r="HE40" s="140"/>
      <c r="HF40" s="140"/>
      <c r="HG40" s="140"/>
      <c r="HH40" s="140"/>
      <c r="HI40" s="140"/>
      <c r="HJ40" s="140"/>
      <c r="HK40" s="140"/>
      <c r="HL40" s="140"/>
      <c r="HM40" s="140"/>
      <c r="HN40" s="140"/>
      <c r="HO40" s="140"/>
      <c r="HP40" s="140"/>
      <c r="HQ40" s="140"/>
      <c r="HR40" s="140"/>
      <c r="HS40" s="140"/>
      <c r="HT40" s="140"/>
      <c r="HU40" s="140"/>
      <c r="HV40" s="140"/>
      <c r="HW40" s="140"/>
      <c r="HX40" s="140"/>
      <c r="HY40" s="140"/>
      <c r="HZ40" s="140"/>
      <c r="IA40" s="140"/>
      <c r="IB40" s="140"/>
      <c r="IC40" s="140"/>
      <c r="ID40" s="140"/>
      <c r="IE40" s="140"/>
      <c r="IF40" s="140"/>
      <c r="IG40" s="140"/>
      <c r="IH40" s="140"/>
      <c r="II40" s="140"/>
      <c r="IJ40" s="140"/>
      <c r="IK40" s="140"/>
      <c r="IL40" s="140"/>
      <c r="IM40" s="140"/>
      <c r="IN40" s="140"/>
      <c r="IO40" s="140"/>
      <c r="IP40" s="140"/>
      <c r="IQ40" s="140"/>
      <c r="IR40" s="140"/>
      <c r="IS40" s="140"/>
      <c r="IT40" s="140"/>
      <c r="IU40" s="140"/>
      <c r="IV40"/>
    </row>
    <row r="41" spans="1:256" s="43" customFormat="1" ht="13.15" customHeight="1" x14ac:dyDescent="0.3">
      <c r="A41" s="139"/>
      <c r="B41" s="153" t="s">
        <v>0</v>
      </c>
      <c r="C41" s="154" t="s">
        <v>0</v>
      </c>
      <c r="D41" s="154"/>
      <c r="E41" s="154" t="s">
        <v>184</v>
      </c>
      <c r="F41" s="154" t="s">
        <v>185</v>
      </c>
      <c r="G41" s="154" t="s">
        <v>186</v>
      </c>
      <c r="H41" s="154" t="s">
        <v>187</v>
      </c>
      <c r="I41" s="154" t="s">
        <v>0</v>
      </c>
      <c r="J41" s="154" t="s">
        <v>1</v>
      </c>
      <c r="K41" s="154"/>
      <c r="L41" s="154"/>
      <c r="M41" s="155" t="s">
        <v>216</v>
      </c>
      <c r="N41" s="48"/>
      <c r="O41" s="44">
        <v>2.27</v>
      </c>
      <c r="P41" s="45">
        <v>2.27</v>
      </c>
      <c r="Q41" s="45">
        <v>2.27</v>
      </c>
      <c r="R41" s="45">
        <v>2.27</v>
      </c>
      <c r="S41" s="45">
        <v>2.27</v>
      </c>
      <c r="T41" s="45">
        <v>2.27</v>
      </c>
      <c r="U41" s="45">
        <v>2.27</v>
      </c>
      <c r="V41" s="45">
        <v>2.27</v>
      </c>
      <c r="W41" s="45">
        <v>2.27</v>
      </c>
      <c r="X41" s="45">
        <v>2.27</v>
      </c>
      <c r="Y41" s="45">
        <v>2.27</v>
      </c>
      <c r="Z41" s="45">
        <v>2.27</v>
      </c>
      <c r="AA41" s="45">
        <v>2.27</v>
      </c>
      <c r="AB41" s="45">
        <v>2.27</v>
      </c>
      <c r="AC41" s="45">
        <v>2.27</v>
      </c>
      <c r="AD41" s="45">
        <v>2.27</v>
      </c>
      <c r="AE41" s="45">
        <v>2.27</v>
      </c>
      <c r="AF41" s="45">
        <v>2.27</v>
      </c>
      <c r="AG41" s="45">
        <v>2.27</v>
      </c>
      <c r="AH41" s="45">
        <v>2.27</v>
      </c>
      <c r="AI41" s="45">
        <v>2.27</v>
      </c>
      <c r="AJ41" s="45">
        <v>2.27</v>
      </c>
      <c r="AK41" s="45">
        <v>2.27</v>
      </c>
      <c r="AL41" s="45">
        <v>2.27</v>
      </c>
      <c r="AM41" s="45">
        <v>2.27</v>
      </c>
      <c r="AN41" s="45">
        <v>2.27</v>
      </c>
      <c r="AO41" s="45">
        <v>2.27</v>
      </c>
      <c r="AP41" s="45">
        <v>2.27</v>
      </c>
      <c r="AQ41" s="45">
        <v>2.27</v>
      </c>
      <c r="AR41" s="45">
        <v>2.27</v>
      </c>
      <c r="AS41" s="45">
        <v>2.27</v>
      </c>
      <c r="AT41" s="45">
        <v>2.27</v>
      </c>
      <c r="AU41" s="45">
        <v>2.27</v>
      </c>
      <c r="AV41" s="45">
        <v>2.27</v>
      </c>
      <c r="AW41" s="45">
        <v>2.27</v>
      </c>
      <c r="AX41" s="45">
        <v>2.27</v>
      </c>
      <c r="AY41" s="45">
        <v>2.27</v>
      </c>
      <c r="AZ41" s="45">
        <v>2.27</v>
      </c>
      <c r="BA41" s="45">
        <v>2.27</v>
      </c>
      <c r="BB41" s="45">
        <v>2.27</v>
      </c>
      <c r="BC41" s="45">
        <v>2.27</v>
      </c>
      <c r="BD41" s="45">
        <v>2.27</v>
      </c>
      <c r="BE41" s="45">
        <v>2.27</v>
      </c>
      <c r="BF41" s="45">
        <v>2.27</v>
      </c>
      <c r="BG41" s="45">
        <v>2.27</v>
      </c>
      <c r="BH41" s="45">
        <v>2.27</v>
      </c>
      <c r="BI41" s="45">
        <v>2.27</v>
      </c>
      <c r="BJ41" s="45">
        <v>2.27</v>
      </c>
      <c r="BK41" s="45">
        <v>2.27</v>
      </c>
      <c r="BL41" s="45">
        <v>2.27</v>
      </c>
      <c r="BM41" s="45">
        <v>2.27</v>
      </c>
      <c r="BN41" s="45">
        <v>2.27</v>
      </c>
      <c r="BO41" s="45">
        <v>2.27</v>
      </c>
      <c r="BP41" s="45">
        <v>2.27</v>
      </c>
      <c r="BQ41" s="45">
        <v>2.27</v>
      </c>
      <c r="BR41" s="45">
        <v>2.27</v>
      </c>
      <c r="BS41" s="45">
        <v>2.27</v>
      </c>
      <c r="BT41" s="45">
        <v>2.27</v>
      </c>
      <c r="BU41" s="45">
        <v>2.27</v>
      </c>
      <c r="BV41" s="45">
        <v>2.27</v>
      </c>
      <c r="BW41" s="45">
        <v>2.27</v>
      </c>
      <c r="BX41" s="45">
        <v>2.27</v>
      </c>
      <c r="BY41" s="45">
        <v>2.27</v>
      </c>
      <c r="BZ41" s="45">
        <v>2.27</v>
      </c>
      <c r="CA41" s="45">
        <v>2.27</v>
      </c>
      <c r="CB41" s="45">
        <v>2.27</v>
      </c>
      <c r="CC41" s="45">
        <v>2.27</v>
      </c>
      <c r="CD41" s="45">
        <v>2.27</v>
      </c>
      <c r="CE41" s="45">
        <v>2.27</v>
      </c>
      <c r="CF41" s="45">
        <v>2.27</v>
      </c>
      <c r="CG41" s="45">
        <v>2.27</v>
      </c>
      <c r="CH41" s="45">
        <v>2.27</v>
      </c>
      <c r="CI41" s="45">
        <v>2.27</v>
      </c>
      <c r="CJ41" s="45">
        <v>2.27</v>
      </c>
      <c r="CK41" s="45">
        <v>2.27</v>
      </c>
      <c r="CL41" s="45">
        <v>2.27</v>
      </c>
      <c r="CM41" s="45">
        <v>2.27</v>
      </c>
      <c r="CN41" s="45">
        <v>2.27</v>
      </c>
      <c r="CO41" s="45">
        <v>2.27</v>
      </c>
      <c r="CP41" s="45">
        <v>2.27</v>
      </c>
      <c r="CQ41" s="45">
        <v>2.27</v>
      </c>
      <c r="CR41" s="45">
        <v>2.27</v>
      </c>
      <c r="CS41" s="45">
        <v>2.27</v>
      </c>
      <c r="CT41" s="45">
        <v>2.27</v>
      </c>
      <c r="CU41" s="45">
        <v>2.27</v>
      </c>
      <c r="CV41" s="45">
        <v>2.27</v>
      </c>
      <c r="CW41" s="45">
        <v>2.27</v>
      </c>
      <c r="CX41" s="45">
        <v>2.27</v>
      </c>
      <c r="CY41" s="45">
        <v>2.27</v>
      </c>
      <c r="CZ41" s="45">
        <v>2.27</v>
      </c>
      <c r="DA41" s="45">
        <v>2.27</v>
      </c>
      <c r="DB41" s="45">
        <v>2.27</v>
      </c>
      <c r="DC41" s="45">
        <v>2.27</v>
      </c>
      <c r="DD41" s="45">
        <v>2.27</v>
      </c>
      <c r="DE41" s="45">
        <v>2.27</v>
      </c>
      <c r="DF41" s="45">
        <v>2.27</v>
      </c>
      <c r="DG41" s="45">
        <v>2.27</v>
      </c>
      <c r="DH41" s="45">
        <v>2.27</v>
      </c>
      <c r="DI41" s="45">
        <v>2.27</v>
      </c>
      <c r="DJ41" s="45">
        <v>2.27</v>
      </c>
      <c r="DK41" s="45">
        <v>2.27</v>
      </c>
      <c r="DL41" s="45">
        <v>2.27</v>
      </c>
      <c r="DM41" s="45">
        <v>2.27</v>
      </c>
      <c r="DN41" s="45">
        <v>2.27</v>
      </c>
      <c r="DO41" s="45">
        <v>2.27</v>
      </c>
      <c r="DP41" s="45">
        <v>2.27</v>
      </c>
      <c r="DQ41" s="45">
        <v>2.27</v>
      </c>
      <c r="DR41" s="45">
        <v>2.27</v>
      </c>
      <c r="DS41" s="45">
        <v>2.27</v>
      </c>
      <c r="DT41" s="45">
        <v>2.27</v>
      </c>
      <c r="DU41" s="45">
        <v>2.27</v>
      </c>
      <c r="DV41" s="45">
        <v>2.27</v>
      </c>
      <c r="DW41" s="45">
        <v>2.27</v>
      </c>
      <c r="DX41" s="45">
        <v>2.27</v>
      </c>
      <c r="DY41" s="45">
        <v>2.27</v>
      </c>
      <c r="DZ41" s="45">
        <v>2.27</v>
      </c>
      <c r="EA41" s="45">
        <v>2.27</v>
      </c>
      <c r="EB41" s="45">
        <v>2.27</v>
      </c>
      <c r="EC41" s="45">
        <v>2.27</v>
      </c>
      <c r="ED41" s="45">
        <v>2.27</v>
      </c>
      <c r="EE41" s="45">
        <v>2.27</v>
      </c>
      <c r="EF41" s="45">
        <v>2.27</v>
      </c>
      <c r="EG41" s="45">
        <v>2.27</v>
      </c>
      <c r="EH41" s="45">
        <v>2.27</v>
      </c>
      <c r="EI41" s="45">
        <v>2.27</v>
      </c>
      <c r="EJ41" s="45">
        <v>2.27</v>
      </c>
      <c r="EK41" s="45">
        <v>2.27</v>
      </c>
      <c r="EL41" s="45">
        <v>2.27</v>
      </c>
      <c r="EM41" s="45">
        <v>2.27</v>
      </c>
      <c r="EN41" s="45">
        <v>2.27</v>
      </c>
      <c r="EO41" s="45">
        <v>2.27</v>
      </c>
      <c r="EP41" s="45">
        <v>2.27</v>
      </c>
      <c r="EQ41" s="45">
        <v>2.27</v>
      </c>
      <c r="ER41" s="45">
        <v>2.27</v>
      </c>
      <c r="ES41" s="45">
        <v>2.27</v>
      </c>
      <c r="ET41" s="45">
        <v>2.27</v>
      </c>
      <c r="EU41" s="45">
        <v>2.27</v>
      </c>
      <c r="EV41" s="45">
        <v>2.27</v>
      </c>
      <c r="EW41" s="45">
        <v>2.27</v>
      </c>
      <c r="EX41" s="45">
        <v>2.27</v>
      </c>
      <c r="EY41" s="45">
        <v>2.27</v>
      </c>
      <c r="EZ41" s="45">
        <v>2.27</v>
      </c>
      <c r="FA41" s="45">
        <v>2.27</v>
      </c>
      <c r="FB41" s="45">
        <v>2.27</v>
      </c>
      <c r="FC41" s="45">
        <v>2.27</v>
      </c>
      <c r="FD41" s="45">
        <v>2.27</v>
      </c>
      <c r="FE41" s="45">
        <v>2.27</v>
      </c>
      <c r="FF41" s="45">
        <v>2.27</v>
      </c>
      <c r="FG41" s="45">
        <v>2.27</v>
      </c>
      <c r="FH41" s="45">
        <v>2.27</v>
      </c>
      <c r="FI41" s="45">
        <v>2.27</v>
      </c>
      <c r="FJ41" s="45">
        <v>2.27</v>
      </c>
      <c r="FK41" s="45">
        <v>2.27</v>
      </c>
      <c r="FL41" s="45">
        <v>2.27</v>
      </c>
      <c r="FM41" s="45">
        <v>2.27</v>
      </c>
      <c r="FN41" s="45">
        <v>2.27</v>
      </c>
      <c r="FO41" s="45">
        <v>2.27</v>
      </c>
      <c r="FP41" s="45">
        <v>2.27</v>
      </c>
      <c r="FQ41" s="45">
        <v>2.27</v>
      </c>
      <c r="FR41" s="45">
        <v>2.27</v>
      </c>
      <c r="FS41" s="45">
        <v>2.27</v>
      </c>
      <c r="FT41" s="45">
        <v>2.27</v>
      </c>
      <c r="FU41" s="45">
        <v>2.27</v>
      </c>
      <c r="FV41" s="45">
        <v>2.27</v>
      </c>
      <c r="FW41" s="45">
        <v>2.27</v>
      </c>
      <c r="FX41" s="45">
        <v>2.27</v>
      </c>
      <c r="FY41" s="45">
        <v>2.27</v>
      </c>
      <c r="FZ41" s="45">
        <v>2.27</v>
      </c>
      <c r="GA41" s="45">
        <v>2.27</v>
      </c>
      <c r="GB41" s="45">
        <v>2.27</v>
      </c>
      <c r="GC41" s="45">
        <v>2.27</v>
      </c>
      <c r="GD41" s="45">
        <v>2.27</v>
      </c>
      <c r="GE41" s="45">
        <v>2.27</v>
      </c>
      <c r="GF41" s="45">
        <v>2.27</v>
      </c>
      <c r="GG41" s="45">
        <v>2.27</v>
      </c>
      <c r="GH41" s="45">
        <v>2.27</v>
      </c>
      <c r="GI41" s="45">
        <v>2.27</v>
      </c>
      <c r="GJ41" s="45">
        <v>2.27</v>
      </c>
      <c r="GK41" s="45">
        <v>2.27</v>
      </c>
      <c r="GL41" s="45">
        <v>2.27</v>
      </c>
      <c r="GM41" s="45">
        <v>2.27</v>
      </c>
      <c r="GN41" s="45">
        <v>2.27</v>
      </c>
      <c r="GO41" s="45">
        <v>2.27</v>
      </c>
      <c r="GP41" s="45">
        <v>2.27</v>
      </c>
      <c r="GQ41" s="45">
        <v>2.27</v>
      </c>
      <c r="GR41" s="45">
        <v>2.27</v>
      </c>
      <c r="GS41" s="45">
        <v>2.27</v>
      </c>
      <c r="GT41" s="45">
        <v>2.27</v>
      </c>
      <c r="GU41" s="45">
        <v>2.27</v>
      </c>
      <c r="GV41" s="45">
        <v>2.27</v>
      </c>
      <c r="GW41" s="45">
        <v>2.27</v>
      </c>
      <c r="GX41" s="45">
        <v>2.27</v>
      </c>
      <c r="GY41" s="45">
        <v>2.27</v>
      </c>
      <c r="GZ41" s="45">
        <v>2.27</v>
      </c>
      <c r="HA41" s="45">
        <v>2.27</v>
      </c>
      <c r="HB41" s="45">
        <v>2.27</v>
      </c>
      <c r="HC41" s="45">
        <v>2.27</v>
      </c>
      <c r="HD41" s="45">
        <v>2.27</v>
      </c>
      <c r="HE41" s="45">
        <v>2.27</v>
      </c>
      <c r="HF41" s="45">
        <v>2.27</v>
      </c>
      <c r="HG41" s="45">
        <v>2.27</v>
      </c>
      <c r="HH41" s="45">
        <v>2.27</v>
      </c>
      <c r="HI41" s="45">
        <v>2.27</v>
      </c>
      <c r="HJ41" s="45">
        <v>2.27</v>
      </c>
      <c r="HK41" s="45">
        <v>2.27</v>
      </c>
      <c r="HL41" s="45">
        <v>2.27</v>
      </c>
      <c r="HM41" s="45">
        <v>2.27</v>
      </c>
      <c r="HN41" s="45">
        <v>2.27</v>
      </c>
      <c r="HO41" s="45">
        <v>2.27</v>
      </c>
      <c r="HP41" s="45">
        <v>2.27</v>
      </c>
      <c r="HQ41" s="45">
        <v>2.27</v>
      </c>
      <c r="HR41" s="45">
        <v>2.27</v>
      </c>
      <c r="HS41" s="45">
        <v>2.27</v>
      </c>
      <c r="HT41" s="45">
        <v>2.27</v>
      </c>
      <c r="HU41" s="45">
        <v>2.27</v>
      </c>
      <c r="HV41" s="45">
        <v>2.27</v>
      </c>
      <c r="HW41" s="45">
        <v>2.27</v>
      </c>
      <c r="HX41" s="45">
        <v>2.27</v>
      </c>
      <c r="HY41" s="45">
        <v>2.27</v>
      </c>
      <c r="HZ41" s="45">
        <v>2.27</v>
      </c>
      <c r="IA41" s="45">
        <v>2.27</v>
      </c>
      <c r="IB41" s="45">
        <v>2.27</v>
      </c>
      <c r="IC41" s="45">
        <v>2.27</v>
      </c>
      <c r="ID41" s="45">
        <v>2.27</v>
      </c>
      <c r="IE41" s="45">
        <v>2.27</v>
      </c>
      <c r="IF41" s="45">
        <v>2.27</v>
      </c>
      <c r="IG41" s="45">
        <v>2.27</v>
      </c>
      <c r="IH41" s="45">
        <v>2.27</v>
      </c>
      <c r="II41" s="45">
        <v>2.27</v>
      </c>
      <c r="IJ41" s="45">
        <v>2.27</v>
      </c>
      <c r="IK41" s="45">
        <v>2.27</v>
      </c>
      <c r="IL41" s="45">
        <v>2.27</v>
      </c>
      <c r="IM41" s="45">
        <v>2.27</v>
      </c>
      <c r="IN41" s="45">
        <v>2.27</v>
      </c>
      <c r="IO41" s="45">
        <v>2.27</v>
      </c>
      <c r="IP41" s="45">
        <v>2.27</v>
      </c>
      <c r="IQ41" s="45">
        <v>2.27</v>
      </c>
      <c r="IR41" s="45">
        <v>2.27</v>
      </c>
      <c r="IS41" s="45">
        <v>2.27</v>
      </c>
      <c r="IT41" s="45">
        <v>2.27</v>
      </c>
      <c r="IU41" s="45">
        <v>2.27</v>
      </c>
      <c r="IV41"/>
    </row>
    <row r="42" spans="1:256" s="43" customFormat="1" ht="15" customHeight="1" x14ac:dyDescent="0.3">
      <c r="A42" s="139"/>
      <c r="B42" s="156" t="s">
        <v>9</v>
      </c>
      <c r="C42" s="55" t="s">
        <v>16</v>
      </c>
      <c r="D42" s="55" t="s">
        <v>190</v>
      </c>
      <c r="E42" s="55" t="s">
        <v>191</v>
      </c>
      <c r="F42" s="56" t="s">
        <v>191</v>
      </c>
      <c r="G42" s="56" t="s">
        <v>191</v>
      </c>
      <c r="H42" s="56" t="s">
        <v>191</v>
      </c>
      <c r="I42" s="55" t="s">
        <v>10</v>
      </c>
      <c r="J42" s="55" t="s">
        <v>11</v>
      </c>
      <c r="K42" s="55" t="s">
        <v>5</v>
      </c>
      <c r="L42" s="55" t="s">
        <v>209</v>
      </c>
      <c r="M42" s="157" t="s">
        <v>210</v>
      </c>
      <c r="N42" s="48"/>
      <c r="O42" s="44">
        <v>2.06</v>
      </c>
      <c r="P42" s="45">
        <v>2.06</v>
      </c>
      <c r="Q42" s="45">
        <v>2.06</v>
      </c>
      <c r="R42" s="45">
        <v>2.06</v>
      </c>
      <c r="S42" s="45">
        <v>2.06</v>
      </c>
      <c r="T42" s="45">
        <v>2.06</v>
      </c>
      <c r="U42" s="45">
        <v>2.06</v>
      </c>
      <c r="V42" s="45">
        <v>2.06</v>
      </c>
      <c r="W42" s="45">
        <v>2.06</v>
      </c>
      <c r="X42" s="45">
        <v>2.06</v>
      </c>
      <c r="Y42" s="45">
        <v>2.06</v>
      </c>
      <c r="Z42" s="45">
        <v>2.06</v>
      </c>
      <c r="AA42" s="45">
        <v>2.06</v>
      </c>
      <c r="AB42" s="45">
        <v>2.06</v>
      </c>
      <c r="AC42" s="45">
        <v>2.06</v>
      </c>
      <c r="AD42" s="45">
        <v>2.06</v>
      </c>
      <c r="AE42" s="45">
        <v>2.06</v>
      </c>
      <c r="AF42" s="45">
        <v>2.06</v>
      </c>
      <c r="AG42" s="45">
        <v>2.06</v>
      </c>
      <c r="AH42" s="45">
        <v>2.06</v>
      </c>
      <c r="AI42" s="45">
        <v>2.06</v>
      </c>
      <c r="AJ42" s="45">
        <v>2.06</v>
      </c>
      <c r="AK42" s="45">
        <v>2.06</v>
      </c>
      <c r="AL42" s="45">
        <v>2.06</v>
      </c>
      <c r="AM42" s="45">
        <v>2.06</v>
      </c>
      <c r="AN42" s="45">
        <v>2.06</v>
      </c>
      <c r="AO42" s="45">
        <v>2.06</v>
      </c>
      <c r="AP42" s="45">
        <v>2.06</v>
      </c>
      <c r="AQ42" s="45">
        <v>2.06</v>
      </c>
      <c r="AR42" s="45">
        <v>2.06</v>
      </c>
      <c r="AS42" s="45">
        <v>2.06</v>
      </c>
      <c r="AT42" s="45">
        <v>2.06</v>
      </c>
      <c r="AU42" s="45">
        <v>2.06</v>
      </c>
      <c r="AV42" s="45">
        <v>2.06</v>
      </c>
      <c r="AW42" s="45">
        <v>2.06</v>
      </c>
      <c r="AX42" s="45">
        <v>2.06</v>
      </c>
      <c r="AY42" s="45">
        <v>2.06</v>
      </c>
      <c r="AZ42" s="45">
        <v>2.06</v>
      </c>
      <c r="BA42" s="45">
        <v>2.06</v>
      </c>
      <c r="BB42" s="45">
        <v>2.06</v>
      </c>
      <c r="BC42" s="45">
        <v>2.06</v>
      </c>
      <c r="BD42" s="45">
        <v>2.06</v>
      </c>
      <c r="BE42" s="45">
        <v>2.06</v>
      </c>
      <c r="BF42" s="45">
        <v>2.06</v>
      </c>
      <c r="BG42" s="45">
        <v>2.06</v>
      </c>
      <c r="BH42" s="45">
        <v>2.06</v>
      </c>
      <c r="BI42" s="45">
        <v>2.06</v>
      </c>
      <c r="BJ42" s="45">
        <v>2.06</v>
      </c>
      <c r="BK42" s="45">
        <v>2.06</v>
      </c>
      <c r="BL42" s="45">
        <v>2.06</v>
      </c>
      <c r="BM42" s="45">
        <v>2.06</v>
      </c>
      <c r="BN42" s="45">
        <v>2.06</v>
      </c>
      <c r="BO42" s="45">
        <v>2.06</v>
      </c>
      <c r="BP42" s="45">
        <v>2.06</v>
      </c>
      <c r="BQ42" s="45">
        <v>2.06</v>
      </c>
      <c r="BR42" s="45">
        <v>2.06</v>
      </c>
      <c r="BS42" s="45">
        <v>2.06</v>
      </c>
      <c r="BT42" s="45">
        <v>2.06</v>
      </c>
      <c r="BU42" s="45">
        <v>2.06</v>
      </c>
      <c r="BV42" s="45">
        <v>2.06</v>
      </c>
      <c r="BW42" s="45">
        <v>2.06</v>
      </c>
      <c r="BX42" s="45">
        <v>2.06</v>
      </c>
      <c r="BY42" s="45">
        <v>2.06</v>
      </c>
      <c r="BZ42" s="45">
        <v>2.06</v>
      </c>
      <c r="CA42" s="45">
        <v>2.06</v>
      </c>
      <c r="CB42" s="45">
        <v>2.06</v>
      </c>
      <c r="CC42" s="45">
        <v>2.06</v>
      </c>
      <c r="CD42" s="45">
        <v>2.06</v>
      </c>
      <c r="CE42" s="45">
        <v>2.06</v>
      </c>
      <c r="CF42" s="45">
        <v>2.06</v>
      </c>
      <c r="CG42" s="45">
        <v>2.06</v>
      </c>
      <c r="CH42" s="45">
        <v>2.06</v>
      </c>
      <c r="CI42" s="45">
        <v>2.06</v>
      </c>
      <c r="CJ42" s="45">
        <v>2.06</v>
      </c>
      <c r="CK42" s="45">
        <v>2.06</v>
      </c>
      <c r="CL42" s="45">
        <v>2.06</v>
      </c>
      <c r="CM42" s="45">
        <v>2.06</v>
      </c>
      <c r="CN42" s="45">
        <v>2.06</v>
      </c>
      <c r="CO42" s="45">
        <v>2.06</v>
      </c>
      <c r="CP42" s="45">
        <v>2.06</v>
      </c>
      <c r="CQ42" s="45">
        <v>2.06</v>
      </c>
      <c r="CR42" s="45">
        <v>2.06</v>
      </c>
      <c r="CS42" s="45">
        <v>2.06</v>
      </c>
      <c r="CT42" s="45">
        <v>2.06</v>
      </c>
      <c r="CU42" s="45">
        <v>2.06</v>
      </c>
      <c r="CV42" s="45">
        <v>2.06</v>
      </c>
      <c r="CW42" s="45">
        <v>2.06</v>
      </c>
      <c r="CX42" s="45">
        <v>2.06</v>
      </c>
      <c r="CY42" s="45">
        <v>2.06</v>
      </c>
      <c r="CZ42" s="45">
        <v>2.06</v>
      </c>
      <c r="DA42" s="45">
        <v>2.06</v>
      </c>
      <c r="DB42" s="45">
        <v>2.06</v>
      </c>
      <c r="DC42" s="45">
        <v>2.06</v>
      </c>
      <c r="DD42" s="45">
        <v>2.06</v>
      </c>
      <c r="DE42" s="45">
        <v>2.06</v>
      </c>
      <c r="DF42" s="45">
        <v>2.06</v>
      </c>
      <c r="DG42" s="45">
        <v>2.06</v>
      </c>
      <c r="DH42" s="45">
        <v>2.06</v>
      </c>
      <c r="DI42" s="45">
        <v>2.06</v>
      </c>
      <c r="DJ42" s="45">
        <v>2.06</v>
      </c>
      <c r="DK42" s="45">
        <v>2.06</v>
      </c>
      <c r="DL42" s="45">
        <v>2.06</v>
      </c>
      <c r="DM42" s="45">
        <v>2.06</v>
      </c>
      <c r="DN42" s="45">
        <v>2.06</v>
      </c>
      <c r="DO42" s="45">
        <v>2.06</v>
      </c>
      <c r="DP42" s="45">
        <v>2.06</v>
      </c>
      <c r="DQ42" s="45">
        <v>2.06</v>
      </c>
      <c r="DR42" s="45">
        <v>2.06</v>
      </c>
      <c r="DS42" s="45">
        <v>2.06</v>
      </c>
      <c r="DT42" s="45">
        <v>2.06</v>
      </c>
      <c r="DU42" s="45">
        <v>2.06</v>
      </c>
      <c r="DV42" s="45">
        <v>2.06</v>
      </c>
      <c r="DW42" s="45">
        <v>2.06</v>
      </c>
      <c r="DX42" s="45">
        <v>2.06</v>
      </c>
      <c r="DY42" s="45">
        <v>2.06</v>
      </c>
      <c r="DZ42" s="45">
        <v>2.06</v>
      </c>
      <c r="EA42" s="45">
        <v>2.06</v>
      </c>
      <c r="EB42" s="45">
        <v>2.06</v>
      </c>
      <c r="EC42" s="45">
        <v>2.06</v>
      </c>
      <c r="ED42" s="45">
        <v>2.06</v>
      </c>
      <c r="EE42" s="45">
        <v>2.06</v>
      </c>
      <c r="EF42" s="45">
        <v>2.06</v>
      </c>
      <c r="EG42" s="45">
        <v>2.06</v>
      </c>
      <c r="EH42" s="45">
        <v>2.06</v>
      </c>
      <c r="EI42" s="45">
        <v>2.06</v>
      </c>
      <c r="EJ42" s="45">
        <v>2.06</v>
      </c>
      <c r="EK42" s="45">
        <v>2.06</v>
      </c>
      <c r="EL42" s="45">
        <v>2.06</v>
      </c>
      <c r="EM42" s="45">
        <v>2.06</v>
      </c>
      <c r="EN42" s="45">
        <v>2.06</v>
      </c>
      <c r="EO42" s="45">
        <v>2.06</v>
      </c>
      <c r="EP42" s="45">
        <v>2.06</v>
      </c>
      <c r="EQ42" s="45">
        <v>2.06</v>
      </c>
      <c r="ER42" s="45">
        <v>2.06</v>
      </c>
      <c r="ES42" s="45">
        <v>2.06</v>
      </c>
      <c r="ET42" s="45">
        <v>2.06</v>
      </c>
      <c r="EU42" s="45">
        <v>2.06</v>
      </c>
      <c r="EV42" s="45">
        <v>2.06</v>
      </c>
      <c r="EW42" s="45">
        <v>2.06</v>
      </c>
      <c r="EX42" s="45">
        <v>2.06</v>
      </c>
      <c r="EY42" s="45">
        <v>2.06</v>
      </c>
      <c r="EZ42" s="45">
        <v>2.06</v>
      </c>
      <c r="FA42" s="45">
        <v>2.06</v>
      </c>
      <c r="FB42" s="45">
        <v>2.06</v>
      </c>
      <c r="FC42" s="45">
        <v>2.06</v>
      </c>
      <c r="FD42" s="45">
        <v>2.06</v>
      </c>
      <c r="FE42" s="45">
        <v>2.06</v>
      </c>
      <c r="FF42" s="45">
        <v>2.06</v>
      </c>
      <c r="FG42" s="45">
        <v>2.06</v>
      </c>
      <c r="FH42" s="45">
        <v>2.06</v>
      </c>
      <c r="FI42" s="45">
        <v>2.06</v>
      </c>
      <c r="FJ42" s="45">
        <v>2.06</v>
      </c>
      <c r="FK42" s="45">
        <v>2.06</v>
      </c>
      <c r="FL42" s="45">
        <v>2.06</v>
      </c>
      <c r="FM42" s="45">
        <v>2.06</v>
      </c>
      <c r="FN42" s="45">
        <v>2.06</v>
      </c>
      <c r="FO42" s="45">
        <v>2.06</v>
      </c>
      <c r="FP42" s="45">
        <v>2.06</v>
      </c>
      <c r="FQ42" s="45">
        <v>2.06</v>
      </c>
      <c r="FR42" s="45">
        <v>2.06</v>
      </c>
      <c r="FS42" s="45">
        <v>2.06</v>
      </c>
      <c r="FT42" s="45">
        <v>2.06</v>
      </c>
      <c r="FU42" s="45">
        <v>2.06</v>
      </c>
      <c r="FV42" s="45">
        <v>2.06</v>
      </c>
      <c r="FW42" s="45">
        <v>2.06</v>
      </c>
      <c r="FX42" s="45">
        <v>2.06</v>
      </c>
      <c r="FY42" s="45">
        <v>2.06</v>
      </c>
      <c r="FZ42" s="45">
        <v>2.06</v>
      </c>
      <c r="GA42" s="45">
        <v>2.06</v>
      </c>
      <c r="GB42" s="45">
        <v>2.06</v>
      </c>
      <c r="GC42" s="45">
        <v>2.06</v>
      </c>
      <c r="GD42" s="45">
        <v>2.06</v>
      </c>
      <c r="GE42" s="45">
        <v>2.06</v>
      </c>
      <c r="GF42" s="45">
        <v>2.06</v>
      </c>
      <c r="GG42" s="45">
        <v>2.06</v>
      </c>
      <c r="GH42" s="45">
        <v>2.06</v>
      </c>
      <c r="GI42" s="45">
        <v>2.06</v>
      </c>
      <c r="GJ42" s="45">
        <v>2.06</v>
      </c>
      <c r="GK42" s="45">
        <v>2.06</v>
      </c>
      <c r="GL42" s="45">
        <v>2.06</v>
      </c>
      <c r="GM42" s="45">
        <v>2.06</v>
      </c>
      <c r="GN42" s="45">
        <v>2.06</v>
      </c>
      <c r="GO42" s="45">
        <v>2.06</v>
      </c>
      <c r="GP42" s="45">
        <v>2.06</v>
      </c>
      <c r="GQ42" s="45">
        <v>2.06</v>
      </c>
      <c r="GR42" s="45">
        <v>2.06</v>
      </c>
      <c r="GS42" s="45">
        <v>2.06</v>
      </c>
      <c r="GT42" s="45">
        <v>2.06</v>
      </c>
      <c r="GU42" s="45">
        <v>2.06</v>
      </c>
      <c r="GV42" s="45">
        <v>2.06</v>
      </c>
      <c r="GW42" s="45">
        <v>2.06</v>
      </c>
      <c r="GX42" s="45">
        <v>2.06</v>
      </c>
      <c r="GY42" s="45">
        <v>2.06</v>
      </c>
      <c r="GZ42" s="45">
        <v>2.06</v>
      </c>
      <c r="HA42" s="45">
        <v>2.06</v>
      </c>
      <c r="HB42" s="45">
        <v>2.06</v>
      </c>
      <c r="HC42" s="45">
        <v>2.06</v>
      </c>
      <c r="HD42" s="45">
        <v>2.06</v>
      </c>
      <c r="HE42" s="45">
        <v>2.06</v>
      </c>
      <c r="HF42" s="45">
        <v>2.06</v>
      </c>
      <c r="HG42" s="45">
        <v>2.06</v>
      </c>
      <c r="HH42" s="45">
        <v>2.06</v>
      </c>
      <c r="HI42" s="45">
        <v>2.06</v>
      </c>
      <c r="HJ42" s="45">
        <v>2.06</v>
      </c>
      <c r="HK42" s="45">
        <v>2.06</v>
      </c>
      <c r="HL42" s="45">
        <v>2.06</v>
      </c>
      <c r="HM42" s="45">
        <v>2.06</v>
      </c>
      <c r="HN42" s="45">
        <v>2.06</v>
      </c>
      <c r="HO42" s="45">
        <v>2.06</v>
      </c>
      <c r="HP42" s="45">
        <v>2.06</v>
      </c>
      <c r="HQ42" s="45">
        <v>2.06</v>
      </c>
      <c r="HR42" s="45">
        <v>2.06</v>
      </c>
      <c r="HS42" s="45">
        <v>2.06</v>
      </c>
      <c r="HT42" s="45">
        <v>2.06</v>
      </c>
      <c r="HU42" s="45">
        <v>2.06</v>
      </c>
      <c r="HV42" s="45">
        <v>2.06</v>
      </c>
      <c r="HW42" s="45">
        <v>2.06</v>
      </c>
      <c r="HX42" s="45">
        <v>2.06</v>
      </c>
      <c r="HY42" s="45">
        <v>2.06</v>
      </c>
      <c r="HZ42" s="45">
        <v>2.06</v>
      </c>
      <c r="IA42" s="45">
        <v>2.06</v>
      </c>
      <c r="IB42" s="45">
        <v>2.06</v>
      </c>
      <c r="IC42" s="45">
        <v>2.06</v>
      </c>
      <c r="ID42" s="45">
        <v>2.06</v>
      </c>
      <c r="IE42" s="45">
        <v>2.06</v>
      </c>
      <c r="IF42" s="45">
        <v>2.06</v>
      </c>
      <c r="IG42" s="45">
        <v>2.06</v>
      </c>
      <c r="IH42" s="45">
        <v>2.06</v>
      </c>
      <c r="II42" s="45">
        <v>2.06</v>
      </c>
      <c r="IJ42" s="45">
        <v>2.06</v>
      </c>
      <c r="IK42" s="45">
        <v>2.06</v>
      </c>
      <c r="IL42" s="45">
        <v>2.06</v>
      </c>
      <c r="IM42" s="45">
        <v>2.06</v>
      </c>
      <c r="IN42" s="45">
        <v>2.06</v>
      </c>
      <c r="IO42" s="45">
        <v>2.06</v>
      </c>
      <c r="IP42" s="45">
        <v>2.06</v>
      </c>
      <c r="IQ42" s="45">
        <v>2.06</v>
      </c>
      <c r="IR42" s="45">
        <v>2.06</v>
      </c>
      <c r="IS42" s="45">
        <v>2.06</v>
      </c>
      <c r="IT42" s="45">
        <v>2.06</v>
      </c>
      <c r="IU42" s="45">
        <v>2.06</v>
      </c>
      <c r="IV42"/>
    </row>
    <row r="43" spans="1:256" s="43" customFormat="1" ht="13.15" customHeight="1" x14ac:dyDescent="0.3">
      <c r="A43" s="139"/>
      <c r="B43" s="193" t="s">
        <v>112</v>
      </c>
      <c r="C43" s="194" t="s">
        <v>114</v>
      </c>
      <c r="D43" s="195" t="s">
        <v>193</v>
      </c>
      <c r="E43" s="196">
        <v>0.77777777777777779</v>
      </c>
      <c r="F43" s="197">
        <v>0.85312500000000002</v>
      </c>
      <c r="G43" s="196">
        <v>7.5347222222222232E-2</v>
      </c>
      <c r="H43" s="196">
        <v>6.6815408519023803E-2</v>
      </c>
      <c r="I43" s="194" t="s">
        <v>113</v>
      </c>
      <c r="J43" s="198">
        <v>192</v>
      </c>
      <c r="K43" s="198">
        <v>183</v>
      </c>
      <c r="L43" s="170">
        <v>1</v>
      </c>
      <c r="M43" s="188">
        <v>1.5</v>
      </c>
      <c r="N43" s="48"/>
      <c r="O43" s="44">
        <v>1.94</v>
      </c>
      <c r="P43" s="45">
        <v>1.94</v>
      </c>
      <c r="Q43" s="45">
        <v>1.94</v>
      </c>
      <c r="R43" s="45">
        <v>1.94</v>
      </c>
      <c r="S43" s="45">
        <v>1.94</v>
      </c>
      <c r="T43" s="45">
        <v>1.94</v>
      </c>
      <c r="U43" s="45">
        <v>1.94</v>
      </c>
      <c r="V43" s="45">
        <v>1.94</v>
      </c>
      <c r="W43" s="45">
        <v>1.94</v>
      </c>
      <c r="X43" s="45">
        <v>1.94</v>
      </c>
      <c r="Y43" s="45">
        <v>1.94</v>
      </c>
      <c r="Z43" s="45">
        <v>1.94</v>
      </c>
      <c r="AA43" s="45">
        <v>1.94</v>
      </c>
      <c r="AB43" s="45">
        <v>1.94</v>
      </c>
      <c r="AC43" s="45">
        <v>1.94</v>
      </c>
      <c r="AD43" s="45">
        <v>1.94</v>
      </c>
      <c r="AE43" s="45">
        <v>1.94</v>
      </c>
      <c r="AF43" s="45">
        <v>1.94</v>
      </c>
      <c r="AG43" s="45">
        <v>1.94</v>
      </c>
      <c r="AH43" s="45">
        <v>1.94</v>
      </c>
      <c r="AI43" s="45">
        <v>1.94</v>
      </c>
      <c r="AJ43" s="45">
        <v>1.94</v>
      </c>
      <c r="AK43" s="45">
        <v>1.94</v>
      </c>
      <c r="AL43" s="45">
        <v>1.94</v>
      </c>
      <c r="AM43" s="45">
        <v>1.94</v>
      </c>
      <c r="AN43" s="45">
        <v>1.94</v>
      </c>
      <c r="AO43" s="45">
        <v>1.94</v>
      </c>
      <c r="AP43" s="45">
        <v>1.94</v>
      </c>
      <c r="AQ43" s="45">
        <v>1.94</v>
      </c>
      <c r="AR43" s="45">
        <v>1.94</v>
      </c>
      <c r="AS43" s="45">
        <v>1.94</v>
      </c>
      <c r="AT43" s="45">
        <v>1.94</v>
      </c>
      <c r="AU43" s="45">
        <v>1.94</v>
      </c>
      <c r="AV43" s="45">
        <v>1.94</v>
      </c>
      <c r="AW43" s="45">
        <v>1.94</v>
      </c>
      <c r="AX43" s="45">
        <v>1.94</v>
      </c>
      <c r="AY43" s="45">
        <v>1.94</v>
      </c>
      <c r="AZ43" s="45">
        <v>1.94</v>
      </c>
      <c r="BA43" s="45">
        <v>1.94</v>
      </c>
      <c r="BB43" s="45">
        <v>1.94</v>
      </c>
      <c r="BC43" s="45">
        <v>1.94</v>
      </c>
      <c r="BD43" s="45">
        <v>1.94</v>
      </c>
      <c r="BE43" s="45">
        <v>1.94</v>
      </c>
      <c r="BF43" s="45">
        <v>1.94</v>
      </c>
      <c r="BG43" s="45">
        <v>1.94</v>
      </c>
      <c r="BH43" s="45">
        <v>1.94</v>
      </c>
      <c r="BI43" s="45">
        <v>1.94</v>
      </c>
      <c r="BJ43" s="45">
        <v>1.94</v>
      </c>
      <c r="BK43" s="45">
        <v>1.94</v>
      </c>
      <c r="BL43" s="45">
        <v>1.94</v>
      </c>
      <c r="BM43" s="45">
        <v>1.94</v>
      </c>
      <c r="BN43" s="45">
        <v>1.94</v>
      </c>
      <c r="BO43" s="45">
        <v>1.94</v>
      </c>
      <c r="BP43" s="45">
        <v>1.94</v>
      </c>
      <c r="BQ43" s="45">
        <v>1.94</v>
      </c>
      <c r="BR43" s="45">
        <v>1.94</v>
      </c>
      <c r="BS43" s="45">
        <v>1.94</v>
      </c>
      <c r="BT43" s="45">
        <v>1.94</v>
      </c>
      <c r="BU43" s="45">
        <v>1.94</v>
      </c>
      <c r="BV43" s="45">
        <v>1.94</v>
      </c>
      <c r="BW43" s="45">
        <v>1.94</v>
      </c>
      <c r="BX43" s="45">
        <v>1.94</v>
      </c>
      <c r="BY43" s="45">
        <v>1.94</v>
      </c>
      <c r="BZ43" s="45">
        <v>1.94</v>
      </c>
      <c r="CA43" s="45">
        <v>1.94</v>
      </c>
      <c r="CB43" s="45">
        <v>1.94</v>
      </c>
      <c r="CC43" s="45">
        <v>1.94</v>
      </c>
      <c r="CD43" s="45">
        <v>1.94</v>
      </c>
      <c r="CE43" s="45">
        <v>1.94</v>
      </c>
      <c r="CF43" s="45">
        <v>1.94</v>
      </c>
      <c r="CG43" s="45">
        <v>1.94</v>
      </c>
      <c r="CH43" s="45">
        <v>1.94</v>
      </c>
      <c r="CI43" s="45">
        <v>1.94</v>
      </c>
      <c r="CJ43" s="45">
        <v>1.94</v>
      </c>
      <c r="CK43" s="45">
        <v>1.94</v>
      </c>
      <c r="CL43" s="45">
        <v>1.94</v>
      </c>
      <c r="CM43" s="45">
        <v>1.94</v>
      </c>
      <c r="CN43" s="45">
        <v>1.94</v>
      </c>
      <c r="CO43" s="45">
        <v>1.94</v>
      </c>
      <c r="CP43" s="45">
        <v>1.94</v>
      </c>
      <c r="CQ43" s="45">
        <v>1.94</v>
      </c>
      <c r="CR43" s="45">
        <v>1.94</v>
      </c>
      <c r="CS43" s="45">
        <v>1.94</v>
      </c>
      <c r="CT43" s="45">
        <v>1.94</v>
      </c>
      <c r="CU43" s="45">
        <v>1.94</v>
      </c>
      <c r="CV43" s="45">
        <v>1.94</v>
      </c>
      <c r="CW43" s="45">
        <v>1.94</v>
      </c>
      <c r="CX43" s="45">
        <v>1.94</v>
      </c>
      <c r="CY43" s="45">
        <v>1.94</v>
      </c>
      <c r="CZ43" s="45">
        <v>1.94</v>
      </c>
      <c r="DA43" s="45">
        <v>1.94</v>
      </c>
      <c r="DB43" s="45">
        <v>1.94</v>
      </c>
      <c r="DC43" s="45">
        <v>1.94</v>
      </c>
      <c r="DD43" s="45">
        <v>1.94</v>
      </c>
      <c r="DE43" s="45">
        <v>1.94</v>
      </c>
      <c r="DF43" s="45">
        <v>1.94</v>
      </c>
      <c r="DG43" s="45">
        <v>1.94</v>
      </c>
      <c r="DH43" s="45">
        <v>1.94</v>
      </c>
      <c r="DI43" s="45">
        <v>1.94</v>
      </c>
      <c r="DJ43" s="45">
        <v>1.94</v>
      </c>
      <c r="DK43" s="45">
        <v>1.94</v>
      </c>
      <c r="DL43" s="45">
        <v>1.94</v>
      </c>
      <c r="DM43" s="45">
        <v>1.94</v>
      </c>
      <c r="DN43" s="45">
        <v>1.94</v>
      </c>
      <c r="DO43" s="45">
        <v>1.94</v>
      </c>
      <c r="DP43" s="45">
        <v>1.94</v>
      </c>
      <c r="DQ43" s="45">
        <v>1.94</v>
      </c>
      <c r="DR43" s="45">
        <v>1.94</v>
      </c>
      <c r="DS43" s="45">
        <v>1.94</v>
      </c>
      <c r="DT43" s="45">
        <v>1.94</v>
      </c>
      <c r="DU43" s="45">
        <v>1.94</v>
      </c>
      <c r="DV43" s="45">
        <v>1.94</v>
      </c>
      <c r="DW43" s="45">
        <v>1.94</v>
      </c>
      <c r="DX43" s="45">
        <v>1.94</v>
      </c>
      <c r="DY43" s="45">
        <v>1.94</v>
      </c>
      <c r="DZ43" s="45">
        <v>1.94</v>
      </c>
      <c r="EA43" s="45">
        <v>1.94</v>
      </c>
      <c r="EB43" s="45">
        <v>1.94</v>
      </c>
      <c r="EC43" s="45">
        <v>1.94</v>
      </c>
      <c r="ED43" s="45">
        <v>1.94</v>
      </c>
      <c r="EE43" s="45">
        <v>1.94</v>
      </c>
      <c r="EF43" s="45">
        <v>1.94</v>
      </c>
      <c r="EG43" s="45">
        <v>1.94</v>
      </c>
      <c r="EH43" s="45">
        <v>1.94</v>
      </c>
      <c r="EI43" s="45">
        <v>1.94</v>
      </c>
      <c r="EJ43" s="45">
        <v>1.94</v>
      </c>
      <c r="EK43" s="45">
        <v>1.94</v>
      </c>
      <c r="EL43" s="45">
        <v>1.94</v>
      </c>
      <c r="EM43" s="45">
        <v>1.94</v>
      </c>
      <c r="EN43" s="45">
        <v>1.94</v>
      </c>
      <c r="EO43" s="45">
        <v>1.94</v>
      </c>
      <c r="EP43" s="45">
        <v>1.94</v>
      </c>
      <c r="EQ43" s="45">
        <v>1.94</v>
      </c>
      <c r="ER43" s="45">
        <v>1.94</v>
      </c>
      <c r="ES43" s="45">
        <v>1.94</v>
      </c>
      <c r="ET43" s="45">
        <v>1.94</v>
      </c>
      <c r="EU43" s="45">
        <v>1.94</v>
      </c>
      <c r="EV43" s="45">
        <v>1.94</v>
      </c>
      <c r="EW43" s="45">
        <v>1.94</v>
      </c>
      <c r="EX43" s="45">
        <v>1.94</v>
      </c>
      <c r="EY43" s="45">
        <v>1.94</v>
      </c>
      <c r="EZ43" s="45">
        <v>1.94</v>
      </c>
      <c r="FA43" s="45">
        <v>1.94</v>
      </c>
      <c r="FB43" s="45">
        <v>1.94</v>
      </c>
      <c r="FC43" s="45">
        <v>1.94</v>
      </c>
      <c r="FD43" s="45">
        <v>1.94</v>
      </c>
      <c r="FE43" s="45">
        <v>1.94</v>
      </c>
      <c r="FF43" s="45">
        <v>1.94</v>
      </c>
      <c r="FG43" s="45">
        <v>1.94</v>
      </c>
      <c r="FH43" s="45">
        <v>1.94</v>
      </c>
      <c r="FI43" s="45">
        <v>1.94</v>
      </c>
      <c r="FJ43" s="45">
        <v>1.94</v>
      </c>
      <c r="FK43" s="45">
        <v>1.94</v>
      </c>
      <c r="FL43" s="45">
        <v>1.94</v>
      </c>
      <c r="FM43" s="45">
        <v>1.94</v>
      </c>
      <c r="FN43" s="45">
        <v>1.94</v>
      </c>
      <c r="FO43" s="45">
        <v>1.94</v>
      </c>
      <c r="FP43" s="45">
        <v>1.94</v>
      </c>
      <c r="FQ43" s="45">
        <v>1.94</v>
      </c>
      <c r="FR43" s="45">
        <v>1.94</v>
      </c>
      <c r="FS43" s="45">
        <v>1.94</v>
      </c>
      <c r="FT43" s="45">
        <v>1.94</v>
      </c>
      <c r="FU43" s="45">
        <v>1.94</v>
      </c>
      <c r="FV43" s="45">
        <v>1.94</v>
      </c>
      <c r="FW43" s="45">
        <v>1.94</v>
      </c>
      <c r="FX43" s="45">
        <v>1.94</v>
      </c>
      <c r="FY43" s="45">
        <v>1.94</v>
      </c>
      <c r="FZ43" s="45">
        <v>1.94</v>
      </c>
      <c r="GA43" s="45">
        <v>1.94</v>
      </c>
      <c r="GB43" s="45">
        <v>1.94</v>
      </c>
      <c r="GC43" s="45">
        <v>1.94</v>
      </c>
      <c r="GD43" s="45">
        <v>1.94</v>
      </c>
      <c r="GE43" s="45">
        <v>1.94</v>
      </c>
      <c r="GF43" s="45">
        <v>1.94</v>
      </c>
      <c r="GG43" s="45">
        <v>1.94</v>
      </c>
      <c r="GH43" s="45">
        <v>1.94</v>
      </c>
      <c r="GI43" s="45">
        <v>1.94</v>
      </c>
      <c r="GJ43" s="45">
        <v>1.94</v>
      </c>
      <c r="GK43" s="45">
        <v>1.94</v>
      </c>
      <c r="GL43" s="45">
        <v>1.94</v>
      </c>
      <c r="GM43" s="45">
        <v>1.94</v>
      </c>
      <c r="GN43" s="45">
        <v>1.94</v>
      </c>
      <c r="GO43" s="45">
        <v>1.94</v>
      </c>
      <c r="GP43" s="45">
        <v>1.94</v>
      </c>
      <c r="GQ43" s="45">
        <v>1.94</v>
      </c>
      <c r="GR43" s="45">
        <v>1.94</v>
      </c>
      <c r="GS43" s="45">
        <v>1.94</v>
      </c>
      <c r="GT43" s="45">
        <v>1.94</v>
      </c>
      <c r="GU43" s="45">
        <v>1.94</v>
      </c>
      <c r="GV43" s="45">
        <v>1.94</v>
      </c>
      <c r="GW43" s="45">
        <v>1.94</v>
      </c>
      <c r="GX43" s="45">
        <v>1.94</v>
      </c>
      <c r="GY43" s="45">
        <v>1.94</v>
      </c>
      <c r="GZ43" s="45">
        <v>1.94</v>
      </c>
      <c r="HA43" s="45">
        <v>1.94</v>
      </c>
      <c r="HB43" s="45">
        <v>1.94</v>
      </c>
      <c r="HC43" s="45">
        <v>1.94</v>
      </c>
      <c r="HD43" s="45">
        <v>1.94</v>
      </c>
      <c r="HE43" s="45">
        <v>1.94</v>
      </c>
      <c r="HF43" s="45">
        <v>1.94</v>
      </c>
      <c r="HG43" s="45">
        <v>1.94</v>
      </c>
      <c r="HH43" s="45">
        <v>1.94</v>
      </c>
      <c r="HI43" s="45">
        <v>1.94</v>
      </c>
      <c r="HJ43" s="45">
        <v>1.94</v>
      </c>
      <c r="HK43" s="45">
        <v>1.94</v>
      </c>
      <c r="HL43" s="45">
        <v>1.94</v>
      </c>
      <c r="HM43" s="45">
        <v>1.94</v>
      </c>
      <c r="HN43" s="45">
        <v>1.94</v>
      </c>
      <c r="HO43" s="45">
        <v>1.94</v>
      </c>
      <c r="HP43" s="45">
        <v>1.94</v>
      </c>
      <c r="HQ43" s="45">
        <v>1.94</v>
      </c>
      <c r="HR43" s="45">
        <v>1.94</v>
      </c>
      <c r="HS43" s="45">
        <v>1.94</v>
      </c>
      <c r="HT43" s="45">
        <v>1.94</v>
      </c>
      <c r="HU43" s="45">
        <v>1.94</v>
      </c>
      <c r="HV43" s="45">
        <v>1.94</v>
      </c>
      <c r="HW43" s="45">
        <v>1.94</v>
      </c>
      <c r="HX43" s="45">
        <v>1.94</v>
      </c>
      <c r="HY43" s="45">
        <v>1.94</v>
      </c>
      <c r="HZ43" s="45">
        <v>1.94</v>
      </c>
      <c r="IA43" s="45">
        <v>1.94</v>
      </c>
      <c r="IB43" s="45">
        <v>1.94</v>
      </c>
      <c r="IC43" s="45">
        <v>1.94</v>
      </c>
      <c r="ID43" s="45">
        <v>1.94</v>
      </c>
      <c r="IE43" s="45">
        <v>1.94</v>
      </c>
      <c r="IF43" s="45">
        <v>1.94</v>
      </c>
      <c r="IG43" s="45">
        <v>1.94</v>
      </c>
      <c r="IH43" s="45">
        <v>1.94</v>
      </c>
      <c r="II43" s="45">
        <v>1.94</v>
      </c>
      <c r="IJ43" s="45">
        <v>1.94</v>
      </c>
      <c r="IK43" s="45">
        <v>1.94</v>
      </c>
      <c r="IL43" s="45">
        <v>1.94</v>
      </c>
      <c r="IM43" s="45">
        <v>1.94</v>
      </c>
      <c r="IN43" s="45">
        <v>1.94</v>
      </c>
      <c r="IO43" s="45">
        <v>1.94</v>
      </c>
      <c r="IP43" s="45">
        <v>1.94</v>
      </c>
      <c r="IQ43" s="45">
        <v>1.94</v>
      </c>
      <c r="IR43" s="45">
        <v>1.94</v>
      </c>
      <c r="IS43" s="45">
        <v>1.94</v>
      </c>
      <c r="IT43" s="45">
        <v>1.94</v>
      </c>
      <c r="IU43" s="45">
        <v>1.94</v>
      </c>
      <c r="IV43"/>
    </row>
    <row r="44" spans="1:256" s="43" customFormat="1" ht="13.15" customHeight="1" x14ac:dyDescent="0.3">
      <c r="A44" s="139"/>
      <c r="B44" s="193"/>
      <c r="C44" s="194"/>
      <c r="D44" s="195"/>
      <c r="E44" s="196"/>
      <c r="F44" s="197"/>
      <c r="G44" s="196"/>
      <c r="H44" s="196"/>
      <c r="I44" s="194"/>
      <c r="J44" s="198"/>
      <c r="K44" s="198"/>
      <c r="L44" s="170"/>
      <c r="M44" s="188"/>
      <c r="N44" s="48"/>
      <c r="O44" s="44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  <c r="BR44" s="45"/>
      <c r="BS44" s="45"/>
      <c r="BT44" s="45"/>
      <c r="BU44" s="45"/>
      <c r="BV44" s="45"/>
      <c r="BW44" s="45"/>
      <c r="BX44" s="45"/>
      <c r="BY44" s="45"/>
      <c r="BZ44" s="45"/>
      <c r="CA44" s="45"/>
      <c r="CB44" s="45"/>
      <c r="CC44" s="45"/>
      <c r="CD44" s="45"/>
      <c r="CE44" s="45"/>
      <c r="CF44" s="45"/>
      <c r="CG44" s="45"/>
      <c r="CH44" s="45"/>
      <c r="CI44" s="45"/>
      <c r="CJ44" s="45"/>
      <c r="CK44" s="45"/>
      <c r="CL44" s="45"/>
      <c r="CM44" s="45"/>
      <c r="CN44" s="45"/>
      <c r="CO44" s="45"/>
      <c r="CP44" s="45"/>
      <c r="CQ44" s="45"/>
      <c r="CR44" s="45"/>
      <c r="CS44" s="45"/>
      <c r="CT44" s="45"/>
      <c r="CU44" s="45"/>
      <c r="CV44" s="45"/>
      <c r="CW44" s="45"/>
      <c r="CX44" s="45"/>
      <c r="CY44" s="45"/>
      <c r="CZ44" s="45"/>
      <c r="DA44" s="45"/>
      <c r="DB44" s="45"/>
      <c r="DC44" s="45"/>
      <c r="DD44" s="45"/>
      <c r="DE44" s="45"/>
      <c r="DF44" s="45"/>
      <c r="DG44" s="45"/>
      <c r="DH44" s="45"/>
      <c r="DI44" s="45"/>
      <c r="DJ44" s="45"/>
      <c r="DK44" s="45"/>
      <c r="DL44" s="45"/>
      <c r="DM44" s="45"/>
      <c r="DN44" s="45"/>
      <c r="DO44" s="45"/>
      <c r="DP44" s="45"/>
      <c r="DQ44" s="45"/>
      <c r="DR44" s="45"/>
      <c r="DS44" s="45"/>
      <c r="DT44" s="45"/>
      <c r="DU44" s="45"/>
      <c r="DV44" s="45"/>
      <c r="DW44" s="45"/>
      <c r="DX44" s="45"/>
      <c r="DY44" s="45"/>
      <c r="DZ44" s="45"/>
      <c r="EA44" s="45"/>
      <c r="EB44" s="45"/>
      <c r="EC44" s="45"/>
      <c r="ED44" s="45"/>
      <c r="EE44" s="45"/>
      <c r="EF44" s="45"/>
      <c r="EG44" s="45"/>
      <c r="EH44" s="45"/>
      <c r="EI44" s="45"/>
      <c r="EJ44" s="45"/>
      <c r="EK44" s="45"/>
      <c r="EL44" s="45"/>
      <c r="EM44" s="45"/>
      <c r="EN44" s="45"/>
      <c r="EO44" s="45"/>
      <c r="EP44" s="45"/>
      <c r="EQ44" s="45"/>
      <c r="ER44" s="45"/>
      <c r="ES44" s="45"/>
      <c r="ET44" s="45"/>
      <c r="EU44" s="45"/>
      <c r="EV44" s="45"/>
      <c r="EW44" s="45"/>
      <c r="EX44" s="45"/>
      <c r="EY44" s="45"/>
      <c r="EZ44" s="45"/>
      <c r="FA44" s="45"/>
      <c r="FB44" s="45"/>
      <c r="FC44" s="45"/>
      <c r="FD44" s="45"/>
      <c r="FE44" s="45"/>
      <c r="FF44" s="45"/>
      <c r="FG44" s="45"/>
      <c r="FH44" s="45"/>
      <c r="FI44" s="45"/>
      <c r="FJ44" s="45"/>
      <c r="FK44" s="45"/>
      <c r="FL44" s="45"/>
      <c r="FM44" s="45"/>
      <c r="FN44" s="45"/>
      <c r="FO44" s="45"/>
      <c r="FP44" s="45"/>
      <c r="FQ44" s="45"/>
      <c r="FR44" s="45"/>
      <c r="FS44" s="45"/>
      <c r="FT44" s="45"/>
      <c r="FU44" s="45"/>
      <c r="FV44" s="45"/>
      <c r="FW44" s="45"/>
      <c r="FX44" s="45"/>
      <c r="FY44" s="45"/>
      <c r="FZ44" s="45"/>
      <c r="GA44" s="45"/>
      <c r="GB44" s="45"/>
      <c r="GC44" s="45"/>
      <c r="GD44" s="45"/>
      <c r="GE44" s="45"/>
      <c r="GF44" s="45"/>
      <c r="GG44" s="45"/>
      <c r="GH44" s="45"/>
      <c r="GI44" s="45"/>
      <c r="GJ44" s="45"/>
      <c r="GK44" s="45"/>
      <c r="GL44" s="45"/>
      <c r="GM44" s="45"/>
      <c r="GN44" s="45"/>
      <c r="GO44" s="45"/>
      <c r="GP44" s="45"/>
      <c r="GQ44" s="45"/>
      <c r="GR44" s="45"/>
      <c r="GS44" s="45"/>
      <c r="GT44" s="45"/>
      <c r="GU44" s="45"/>
      <c r="GV44" s="45"/>
      <c r="GW44" s="45"/>
      <c r="GX44" s="45"/>
      <c r="GY44" s="45"/>
      <c r="GZ44" s="45"/>
      <c r="HA44" s="45"/>
      <c r="HB44" s="45"/>
      <c r="HC44" s="45"/>
      <c r="HD44" s="45"/>
      <c r="HE44" s="45"/>
      <c r="HF44" s="45"/>
      <c r="HG44" s="45"/>
      <c r="HH44" s="45"/>
      <c r="HI44" s="45"/>
      <c r="HJ44" s="45"/>
      <c r="HK44" s="45"/>
      <c r="HL44" s="45"/>
      <c r="HM44" s="45"/>
      <c r="HN44" s="45"/>
      <c r="HO44" s="45"/>
      <c r="HP44" s="45"/>
      <c r="HQ44" s="45"/>
      <c r="HR44" s="45"/>
      <c r="HS44" s="45"/>
      <c r="HT44" s="45"/>
      <c r="HU44" s="45"/>
      <c r="HV44" s="45"/>
      <c r="HW44" s="45"/>
      <c r="HX44" s="45"/>
      <c r="HY44" s="45"/>
      <c r="HZ44" s="45"/>
      <c r="IA44" s="45"/>
      <c r="IB44" s="45"/>
      <c r="IC44" s="45"/>
      <c r="ID44" s="45"/>
      <c r="IE44" s="45"/>
      <c r="IF44" s="45"/>
      <c r="IG44" s="45"/>
      <c r="IH44" s="45"/>
      <c r="II44" s="45"/>
      <c r="IJ44" s="45"/>
      <c r="IK44" s="45"/>
      <c r="IL44" s="45"/>
      <c r="IM44" s="45"/>
      <c r="IN44" s="45"/>
      <c r="IO44" s="45"/>
      <c r="IP44" s="45"/>
      <c r="IQ44" s="45"/>
      <c r="IR44" s="45"/>
      <c r="IS44" s="45"/>
      <c r="IT44" s="45"/>
      <c r="IU44" s="45"/>
      <c r="IV44"/>
    </row>
    <row r="45" spans="1:256" s="43" customFormat="1" ht="13.15" customHeight="1" thickBot="1" x14ac:dyDescent="0.35">
      <c r="A45" s="139"/>
      <c r="B45" s="161"/>
      <c r="C45" s="162"/>
      <c r="D45" s="163"/>
      <c r="E45" s="164"/>
      <c r="F45" s="165"/>
      <c r="G45" s="164"/>
      <c r="H45" s="164"/>
      <c r="I45" s="162"/>
      <c r="J45" s="174"/>
      <c r="K45" s="174"/>
      <c r="L45" s="174"/>
      <c r="M45" s="192"/>
      <c r="N45" s="48"/>
      <c r="O45" s="44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5"/>
      <c r="CA45" s="45"/>
      <c r="CB45" s="45"/>
      <c r="CC45" s="45"/>
      <c r="CD45" s="45"/>
      <c r="CE45" s="45"/>
      <c r="CF45" s="45"/>
      <c r="CG45" s="45"/>
      <c r="CH45" s="45"/>
      <c r="CI45" s="45"/>
      <c r="CJ45" s="45"/>
      <c r="CK45" s="45"/>
      <c r="CL45" s="45"/>
      <c r="CM45" s="45"/>
      <c r="CN45" s="45"/>
      <c r="CO45" s="45"/>
      <c r="CP45" s="45"/>
      <c r="CQ45" s="45"/>
      <c r="CR45" s="45"/>
      <c r="CS45" s="45"/>
      <c r="CT45" s="45"/>
      <c r="CU45" s="45"/>
      <c r="CV45" s="45"/>
      <c r="CW45" s="45"/>
      <c r="CX45" s="45"/>
      <c r="CY45" s="45"/>
      <c r="CZ45" s="45"/>
      <c r="DA45" s="45"/>
      <c r="DB45" s="45"/>
      <c r="DC45" s="45"/>
      <c r="DD45" s="45"/>
      <c r="DE45" s="45"/>
      <c r="DF45" s="45"/>
      <c r="DG45" s="45"/>
      <c r="DH45" s="45"/>
      <c r="DI45" s="45"/>
      <c r="DJ45" s="45"/>
      <c r="DK45" s="45"/>
      <c r="DL45" s="45"/>
      <c r="DM45" s="45"/>
      <c r="DN45" s="45"/>
      <c r="DO45" s="45"/>
      <c r="DP45" s="45"/>
      <c r="DQ45" s="45"/>
      <c r="DR45" s="45"/>
      <c r="DS45" s="45"/>
      <c r="DT45" s="45"/>
      <c r="DU45" s="45"/>
      <c r="DV45" s="45"/>
      <c r="DW45" s="45"/>
      <c r="DX45" s="45"/>
      <c r="DY45" s="45"/>
      <c r="DZ45" s="45"/>
      <c r="EA45" s="45"/>
      <c r="EB45" s="45"/>
      <c r="EC45" s="45"/>
      <c r="ED45" s="45"/>
      <c r="EE45" s="45"/>
      <c r="EF45" s="45"/>
      <c r="EG45" s="45"/>
      <c r="EH45" s="45"/>
      <c r="EI45" s="45"/>
      <c r="EJ45" s="45"/>
      <c r="EK45" s="45"/>
      <c r="EL45" s="45"/>
      <c r="EM45" s="45"/>
      <c r="EN45" s="45"/>
      <c r="EO45" s="45"/>
      <c r="EP45" s="45"/>
      <c r="EQ45" s="45"/>
      <c r="ER45" s="45"/>
      <c r="ES45" s="45"/>
      <c r="ET45" s="45"/>
      <c r="EU45" s="45"/>
      <c r="EV45" s="45"/>
      <c r="EW45" s="45"/>
      <c r="EX45" s="45"/>
      <c r="EY45" s="45"/>
      <c r="EZ45" s="45"/>
      <c r="FA45" s="45"/>
      <c r="FB45" s="45"/>
      <c r="FC45" s="45"/>
      <c r="FD45" s="45"/>
      <c r="FE45" s="45"/>
      <c r="FF45" s="45"/>
      <c r="FG45" s="45"/>
      <c r="FH45" s="45"/>
      <c r="FI45" s="45"/>
      <c r="FJ45" s="45"/>
      <c r="FK45" s="45"/>
      <c r="FL45" s="45"/>
      <c r="FM45" s="45"/>
      <c r="FN45" s="45"/>
      <c r="FO45" s="45"/>
      <c r="FP45" s="45"/>
      <c r="FQ45" s="45"/>
      <c r="FR45" s="45"/>
      <c r="FS45" s="45"/>
      <c r="FT45" s="45"/>
      <c r="FU45" s="45"/>
      <c r="FV45" s="45"/>
      <c r="FW45" s="45"/>
      <c r="FX45" s="45"/>
      <c r="FY45" s="45"/>
      <c r="FZ45" s="45"/>
      <c r="GA45" s="45"/>
      <c r="GB45" s="45"/>
      <c r="GC45" s="45"/>
      <c r="GD45" s="45"/>
      <c r="GE45" s="45"/>
      <c r="GF45" s="45"/>
      <c r="GG45" s="45"/>
      <c r="GH45" s="45"/>
      <c r="GI45" s="45"/>
      <c r="GJ45" s="45"/>
      <c r="GK45" s="45"/>
      <c r="GL45" s="45"/>
      <c r="GM45" s="45"/>
      <c r="GN45" s="45"/>
      <c r="GO45" s="45"/>
      <c r="GP45" s="45"/>
      <c r="GQ45" s="45"/>
      <c r="GR45" s="45"/>
      <c r="GS45" s="45"/>
      <c r="GT45" s="45"/>
      <c r="GU45" s="45"/>
      <c r="GV45" s="45"/>
      <c r="GW45" s="45"/>
      <c r="GX45" s="45"/>
      <c r="GY45" s="45"/>
      <c r="GZ45" s="45"/>
      <c r="HA45" s="45"/>
      <c r="HB45" s="45"/>
      <c r="HC45" s="45"/>
      <c r="HD45" s="45"/>
      <c r="HE45" s="45"/>
      <c r="HF45" s="45"/>
      <c r="HG45" s="45"/>
      <c r="HH45" s="45"/>
      <c r="HI45" s="45"/>
      <c r="HJ45" s="45"/>
      <c r="HK45" s="45"/>
      <c r="HL45" s="45"/>
      <c r="HM45" s="45"/>
      <c r="HN45" s="45"/>
      <c r="HO45" s="45"/>
      <c r="HP45" s="45"/>
      <c r="HQ45" s="45"/>
      <c r="HR45" s="45"/>
      <c r="HS45" s="45"/>
      <c r="HT45" s="45"/>
      <c r="HU45" s="45"/>
      <c r="HV45" s="45"/>
      <c r="HW45" s="45"/>
      <c r="HX45" s="45"/>
      <c r="HY45" s="45"/>
      <c r="HZ45" s="45"/>
      <c r="IA45" s="45"/>
      <c r="IB45" s="45"/>
      <c r="IC45" s="45"/>
      <c r="ID45" s="45"/>
      <c r="IE45" s="45"/>
      <c r="IF45" s="45"/>
      <c r="IG45" s="45"/>
      <c r="IH45" s="45"/>
      <c r="II45" s="45"/>
      <c r="IJ45" s="45"/>
      <c r="IK45" s="45"/>
      <c r="IL45" s="45"/>
      <c r="IM45" s="45"/>
      <c r="IN45" s="45"/>
      <c r="IO45" s="45"/>
      <c r="IP45" s="45"/>
      <c r="IQ45" s="45"/>
      <c r="IR45" s="45"/>
      <c r="IS45" s="45"/>
      <c r="IT45" s="45"/>
      <c r="IU45" s="45"/>
      <c r="IV45"/>
    </row>
    <row r="46" spans="1:256" s="43" customFormat="1" ht="13.9" customHeight="1" x14ac:dyDescent="0.3">
      <c r="A46" s="139"/>
      <c r="B46" s="176"/>
      <c r="C46" s="176"/>
      <c r="D46" s="177"/>
      <c r="E46" s="169"/>
      <c r="F46" s="175"/>
      <c r="G46" s="169"/>
      <c r="H46" s="169"/>
      <c r="I46" s="176"/>
      <c r="J46" s="176"/>
      <c r="K46" s="176"/>
      <c r="L46" s="61"/>
      <c r="M46" s="104"/>
      <c r="N46" s="48"/>
      <c r="O46" s="44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5"/>
      <c r="CA46" s="45"/>
      <c r="CB46" s="45"/>
      <c r="CC46" s="45"/>
      <c r="CD46" s="45"/>
      <c r="CE46" s="45"/>
      <c r="CF46" s="45"/>
      <c r="CG46" s="45"/>
      <c r="CH46" s="45"/>
      <c r="CI46" s="45"/>
      <c r="CJ46" s="45"/>
      <c r="CK46" s="45"/>
      <c r="CL46" s="45"/>
      <c r="CM46" s="45"/>
      <c r="CN46" s="45"/>
      <c r="CO46" s="45"/>
      <c r="CP46" s="45"/>
      <c r="CQ46" s="45"/>
      <c r="CR46" s="45"/>
      <c r="CS46" s="45"/>
      <c r="CT46" s="45"/>
      <c r="CU46" s="45"/>
      <c r="CV46" s="45"/>
      <c r="CW46" s="45"/>
      <c r="CX46" s="45"/>
      <c r="CY46" s="45"/>
      <c r="CZ46" s="45"/>
      <c r="DA46" s="45"/>
      <c r="DB46" s="45"/>
      <c r="DC46" s="45"/>
      <c r="DD46" s="45"/>
      <c r="DE46" s="45"/>
      <c r="DF46" s="45"/>
      <c r="DG46" s="45"/>
      <c r="DH46" s="45"/>
      <c r="DI46" s="45"/>
      <c r="DJ46" s="45"/>
      <c r="DK46" s="45"/>
      <c r="DL46" s="45"/>
      <c r="DM46" s="45"/>
      <c r="DN46" s="45"/>
      <c r="DO46" s="45"/>
      <c r="DP46" s="45"/>
      <c r="DQ46" s="45"/>
      <c r="DR46" s="45"/>
      <c r="DS46" s="45"/>
      <c r="DT46" s="45"/>
      <c r="DU46" s="45"/>
      <c r="DV46" s="45"/>
      <c r="DW46" s="45"/>
      <c r="DX46" s="45"/>
      <c r="DY46" s="45"/>
      <c r="DZ46" s="45"/>
      <c r="EA46" s="45"/>
      <c r="EB46" s="45"/>
      <c r="EC46" s="45"/>
      <c r="ED46" s="45"/>
      <c r="EE46" s="45"/>
      <c r="EF46" s="45"/>
      <c r="EG46" s="45"/>
      <c r="EH46" s="45"/>
      <c r="EI46" s="45"/>
      <c r="EJ46" s="45"/>
      <c r="EK46" s="45"/>
      <c r="EL46" s="45"/>
      <c r="EM46" s="45"/>
      <c r="EN46" s="45"/>
      <c r="EO46" s="45"/>
      <c r="EP46" s="45"/>
      <c r="EQ46" s="45"/>
      <c r="ER46" s="45"/>
      <c r="ES46" s="45"/>
      <c r="ET46" s="45"/>
      <c r="EU46" s="45"/>
      <c r="EV46" s="45"/>
      <c r="EW46" s="45"/>
      <c r="EX46" s="45"/>
      <c r="EY46" s="45"/>
      <c r="EZ46" s="45"/>
      <c r="FA46" s="45"/>
      <c r="FB46" s="45"/>
      <c r="FC46" s="45"/>
      <c r="FD46" s="45"/>
      <c r="FE46" s="45"/>
      <c r="FF46" s="45"/>
      <c r="FG46" s="45"/>
      <c r="FH46" s="45"/>
      <c r="FI46" s="45"/>
      <c r="FJ46" s="45"/>
      <c r="FK46" s="45"/>
      <c r="FL46" s="45"/>
      <c r="FM46" s="45"/>
      <c r="FN46" s="45"/>
      <c r="FO46" s="45"/>
      <c r="FP46" s="45"/>
      <c r="FQ46" s="45"/>
      <c r="FR46" s="45"/>
      <c r="FS46" s="45"/>
      <c r="FT46" s="45"/>
      <c r="FU46" s="45"/>
      <c r="FV46" s="45"/>
      <c r="FW46" s="45"/>
      <c r="FX46" s="45"/>
      <c r="FY46" s="45"/>
      <c r="FZ46" s="45"/>
      <c r="GA46" s="45"/>
      <c r="GB46" s="45"/>
      <c r="GC46" s="45"/>
      <c r="GD46" s="45"/>
      <c r="GE46" s="45"/>
      <c r="GF46" s="45"/>
      <c r="GG46" s="45"/>
      <c r="GH46" s="45"/>
      <c r="GI46" s="45"/>
      <c r="GJ46" s="45"/>
      <c r="GK46" s="45"/>
      <c r="GL46" s="45"/>
      <c r="GM46" s="45"/>
      <c r="GN46" s="45"/>
      <c r="GO46" s="45"/>
      <c r="GP46" s="45"/>
      <c r="GQ46" s="45"/>
      <c r="GR46" s="45"/>
      <c r="GS46" s="45"/>
      <c r="GT46" s="45"/>
      <c r="GU46" s="45"/>
      <c r="GV46" s="45"/>
      <c r="GW46" s="45"/>
      <c r="GX46" s="45"/>
      <c r="GY46" s="45"/>
      <c r="GZ46" s="45"/>
      <c r="HA46" s="45"/>
      <c r="HB46" s="45"/>
      <c r="HC46" s="45"/>
      <c r="HD46" s="45"/>
      <c r="HE46" s="45"/>
      <c r="HF46" s="45"/>
      <c r="HG46" s="45"/>
      <c r="HH46" s="45"/>
      <c r="HI46" s="45"/>
      <c r="HJ46" s="45"/>
      <c r="HK46" s="45"/>
      <c r="HL46" s="45"/>
      <c r="HM46" s="45"/>
      <c r="HN46" s="45"/>
      <c r="HO46" s="45"/>
      <c r="HP46" s="45"/>
      <c r="HQ46" s="45"/>
      <c r="HR46" s="45"/>
      <c r="HS46" s="45"/>
      <c r="HT46" s="45"/>
      <c r="HU46" s="45"/>
      <c r="HV46" s="45"/>
      <c r="HW46" s="45"/>
      <c r="HX46" s="45"/>
      <c r="HY46" s="45"/>
      <c r="HZ46" s="45"/>
      <c r="IA46" s="45"/>
      <c r="IB46" s="45"/>
      <c r="IC46" s="45"/>
      <c r="ID46" s="45"/>
      <c r="IE46" s="45"/>
      <c r="IF46" s="45"/>
      <c r="IG46" s="45"/>
      <c r="IH46" s="45"/>
      <c r="II46" s="45"/>
      <c r="IJ46" s="45"/>
      <c r="IK46" s="45"/>
      <c r="IL46" s="45"/>
      <c r="IM46" s="45"/>
      <c r="IN46" s="45"/>
      <c r="IO46" s="45"/>
      <c r="IP46" s="45"/>
      <c r="IQ46" s="45"/>
      <c r="IR46" s="45"/>
      <c r="IS46" s="45"/>
      <c r="IT46" s="45"/>
      <c r="IU46" s="45"/>
      <c r="IV46"/>
    </row>
    <row r="47" spans="1:256" s="43" customFormat="1" ht="13.9" customHeight="1" x14ac:dyDescent="0.3">
      <c r="A47" s="139"/>
      <c r="B47" s="102" t="s">
        <v>217</v>
      </c>
      <c r="C47" s="28"/>
      <c r="D47" s="142"/>
      <c r="E47" s="103"/>
      <c r="F47" s="103">
        <v>1</v>
      </c>
      <c r="G47" s="116"/>
      <c r="H47" s="116"/>
      <c r="I47" s="28"/>
      <c r="J47" s="28"/>
      <c r="K47" s="28"/>
      <c r="L47" s="61"/>
      <c r="M47" s="104"/>
      <c r="N47" s="48"/>
      <c r="O47" s="44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5"/>
      <c r="DT47" s="45"/>
      <c r="DU47" s="45"/>
      <c r="DV47" s="45"/>
      <c r="DW47" s="45"/>
      <c r="DX47" s="45"/>
      <c r="DY47" s="45"/>
      <c r="DZ47" s="45"/>
      <c r="EA47" s="45"/>
      <c r="EB47" s="45"/>
      <c r="EC47" s="45"/>
      <c r="ED47" s="45"/>
      <c r="EE47" s="45"/>
      <c r="EF47" s="45"/>
      <c r="EG47" s="45"/>
      <c r="EH47" s="45"/>
      <c r="EI47" s="45"/>
      <c r="EJ47" s="45"/>
      <c r="EK47" s="45"/>
      <c r="EL47" s="45"/>
      <c r="EM47" s="45"/>
      <c r="EN47" s="45"/>
      <c r="EO47" s="45"/>
      <c r="EP47" s="45"/>
      <c r="EQ47" s="45"/>
      <c r="ER47" s="45"/>
      <c r="ES47" s="45"/>
      <c r="ET47" s="45"/>
      <c r="EU47" s="45"/>
      <c r="EV47" s="45"/>
      <c r="EW47" s="45"/>
      <c r="EX47" s="45"/>
      <c r="EY47" s="45"/>
      <c r="EZ47" s="45"/>
      <c r="FA47" s="45"/>
      <c r="FB47" s="45"/>
      <c r="FC47" s="45"/>
      <c r="FD47" s="45"/>
      <c r="FE47" s="45"/>
      <c r="FF47" s="45"/>
      <c r="FG47" s="45"/>
      <c r="FH47" s="45"/>
      <c r="FI47" s="45"/>
      <c r="FJ47" s="45"/>
      <c r="FK47" s="45"/>
      <c r="FL47" s="45"/>
      <c r="FM47" s="45"/>
      <c r="FN47" s="45"/>
      <c r="FO47" s="45"/>
      <c r="FP47" s="45"/>
      <c r="FQ47" s="45"/>
      <c r="FR47" s="45"/>
      <c r="FS47" s="45"/>
      <c r="FT47" s="45"/>
      <c r="FU47" s="45"/>
      <c r="FV47" s="45"/>
      <c r="FW47" s="45"/>
      <c r="FX47" s="45"/>
      <c r="FY47" s="45"/>
      <c r="FZ47" s="45"/>
      <c r="GA47" s="45"/>
      <c r="GB47" s="45"/>
      <c r="GC47" s="45"/>
      <c r="GD47" s="45"/>
      <c r="GE47" s="45"/>
      <c r="GF47" s="45"/>
      <c r="GG47" s="45"/>
      <c r="GH47" s="45"/>
      <c r="GI47" s="45"/>
      <c r="GJ47" s="45"/>
      <c r="GK47" s="45"/>
      <c r="GL47" s="45"/>
      <c r="GM47" s="45"/>
      <c r="GN47" s="45"/>
      <c r="GO47" s="45"/>
      <c r="GP47" s="45"/>
      <c r="GQ47" s="45"/>
      <c r="GR47" s="45"/>
      <c r="GS47" s="45"/>
      <c r="GT47" s="45"/>
      <c r="GU47" s="45"/>
      <c r="GV47" s="45"/>
      <c r="GW47" s="45"/>
      <c r="GX47" s="45"/>
      <c r="GY47" s="45"/>
      <c r="GZ47" s="45"/>
      <c r="HA47" s="45"/>
      <c r="HB47" s="45"/>
      <c r="HC47" s="45"/>
      <c r="HD47" s="45"/>
      <c r="HE47" s="45"/>
      <c r="HF47" s="45"/>
      <c r="HG47" s="45"/>
      <c r="HH47" s="45"/>
      <c r="HI47" s="45"/>
      <c r="HJ47" s="45"/>
      <c r="HK47" s="45"/>
      <c r="HL47" s="45"/>
      <c r="HM47" s="45"/>
      <c r="HN47" s="45"/>
      <c r="HO47" s="45"/>
      <c r="HP47" s="45"/>
      <c r="HQ47" s="45"/>
      <c r="HR47" s="45"/>
      <c r="HS47" s="45"/>
      <c r="HT47" s="45"/>
      <c r="HU47" s="45"/>
      <c r="HV47" s="45"/>
      <c r="HW47" s="45"/>
      <c r="HX47" s="45"/>
      <c r="HY47" s="45"/>
      <c r="HZ47" s="45"/>
      <c r="IA47" s="45"/>
      <c r="IB47" s="45"/>
      <c r="IC47" s="45"/>
      <c r="ID47" s="45"/>
      <c r="IE47" s="45"/>
      <c r="IF47" s="45"/>
      <c r="IG47" s="45"/>
      <c r="IH47" s="45"/>
      <c r="II47" s="45"/>
      <c r="IJ47" s="45"/>
      <c r="IK47" s="45"/>
      <c r="IL47" s="45"/>
      <c r="IM47" s="45"/>
      <c r="IN47" s="45"/>
      <c r="IO47" s="45"/>
      <c r="IP47" s="45"/>
      <c r="IQ47" s="45"/>
      <c r="IR47" s="45"/>
      <c r="IS47" s="45"/>
      <c r="IT47" s="45"/>
      <c r="IU47" s="45"/>
      <c r="IV47"/>
    </row>
    <row r="48" spans="1:256" s="43" customFormat="1" ht="13.9" customHeight="1" x14ac:dyDescent="0.3">
      <c r="A48" s="139"/>
      <c r="B48" s="28"/>
      <c r="C48" s="28"/>
      <c r="D48" s="142"/>
      <c r="E48" s="116"/>
      <c r="F48" s="143"/>
      <c r="G48" s="116"/>
      <c r="H48" s="116"/>
      <c r="I48" s="28"/>
      <c r="J48" s="28"/>
      <c r="K48" s="28"/>
      <c r="L48" s="61"/>
      <c r="M48" s="104"/>
      <c r="N48" s="48"/>
      <c r="O48" s="44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5"/>
      <c r="CL48" s="45"/>
      <c r="CM48" s="45"/>
      <c r="CN48" s="45"/>
      <c r="CO48" s="45"/>
      <c r="CP48" s="45"/>
      <c r="CQ48" s="45"/>
      <c r="CR48" s="45"/>
      <c r="CS48" s="45"/>
      <c r="CT48" s="45"/>
      <c r="CU48" s="45"/>
      <c r="CV48" s="45"/>
      <c r="CW48" s="45"/>
      <c r="CX48" s="45"/>
      <c r="CY48" s="45"/>
      <c r="CZ48" s="45"/>
      <c r="DA48" s="45"/>
      <c r="DB48" s="45"/>
      <c r="DC48" s="45"/>
      <c r="DD48" s="45"/>
      <c r="DE48" s="45"/>
      <c r="DF48" s="45"/>
      <c r="DG48" s="45"/>
      <c r="DH48" s="45"/>
      <c r="DI48" s="45"/>
      <c r="DJ48" s="45"/>
      <c r="DK48" s="45"/>
      <c r="DL48" s="45"/>
      <c r="DM48" s="45"/>
      <c r="DN48" s="45"/>
      <c r="DO48" s="45"/>
      <c r="DP48" s="45"/>
      <c r="DQ48" s="45"/>
      <c r="DR48" s="45"/>
      <c r="DS48" s="45"/>
      <c r="DT48" s="45"/>
      <c r="DU48" s="45"/>
      <c r="DV48" s="45"/>
      <c r="DW48" s="45"/>
      <c r="DX48" s="45"/>
      <c r="DY48" s="45"/>
      <c r="DZ48" s="45"/>
      <c r="EA48" s="45"/>
      <c r="EB48" s="45"/>
      <c r="EC48" s="45"/>
      <c r="ED48" s="45"/>
      <c r="EE48" s="45"/>
      <c r="EF48" s="45"/>
      <c r="EG48" s="45"/>
      <c r="EH48" s="45"/>
      <c r="EI48" s="45"/>
      <c r="EJ48" s="45"/>
      <c r="EK48" s="45"/>
      <c r="EL48" s="45"/>
      <c r="EM48" s="45"/>
      <c r="EN48" s="45"/>
      <c r="EO48" s="45"/>
      <c r="EP48" s="45"/>
      <c r="EQ48" s="45"/>
      <c r="ER48" s="45"/>
      <c r="ES48" s="45"/>
      <c r="ET48" s="45"/>
      <c r="EU48" s="45"/>
      <c r="EV48" s="45"/>
      <c r="EW48" s="45"/>
      <c r="EX48" s="45"/>
      <c r="EY48" s="45"/>
      <c r="EZ48" s="45"/>
      <c r="FA48" s="45"/>
      <c r="FB48" s="45"/>
      <c r="FC48" s="45"/>
      <c r="FD48" s="45"/>
      <c r="FE48" s="45"/>
      <c r="FF48" s="45"/>
      <c r="FG48" s="45"/>
      <c r="FH48" s="45"/>
      <c r="FI48" s="45"/>
      <c r="FJ48" s="45"/>
      <c r="FK48" s="45"/>
      <c r="FL48" s="45"/>
      <c r="FM48" s="45"/>
      <c r="FN48" s="45"/>
      <c r="FO48" s="45"/>
      <c r="FP48" s="45"/>
      <c r="FQ48" s="45"/>
      <c r="FR48" s="45"/>
      <c r="FS48" s="45"/>
      <c r="FT48" s="45"/>
      <c r="FU48" s="45"/>
      <c r="FV48" s="45"/>
      <c r="FW48" s="45"/>
      <c r="FX48" s="45"/>
      <c r="FY48" s="45"/>
      <c r="FZ48" s="45"/>
      <c r="GA48" s="45"/>
      <c r="GB48" s="45"/>
      <c r="GC48" s="45"/>
      <c r="GD48" s="45"/>
      <c r="GE48" s="45"/>
      <c r="GF48" s="45"/>
      <c r="GG48" s="45"/>
      <c r="GH48" s="45"/>
      <c r="GI48" s="45"/>
      <c r="GJ48" s="45"/>
      <c r="GK48" s="45"/>
      <c r="GL48" s="45"/>
      <c r="GM48" s="45"/>
      <c r="GN48" s="45"/>
      <c r="GO48" s="45"/>
      <c r="GP48" s="45"/>
      <c r="GQ48" s="45"/>
      <c r="GR48" s="45"/>
      <c r="GS48" s="45"/>
      <c r="GT48" s="45"/>
      <c r="GU48" s="45"/>
      <c r="GV48" s="45"/>
      <c r="GW48" s="45"/>
      <c r="GX48" s="45"/>
      <c r="GY48" s="45"/>
      <c r="GZ48" s="45"/>
      <c r="HA48" s="45"/>
      <c r="HB48" s="45"/>
      <c r="HC48" s="45"/>
      <c r="HD48" s="45"/>
      <c r="HE48" s="45"/>
      <c r="HF48" s="45"/>
      <c r="HG48" s="45"/>
      <c r="HH48" s="45"/>
      <c r="HI48" s="45"/>
      <c r="HJ48" s="45"/>
      <c r="HK48" s="45"/>
      <c r="HL48" s="45"/>
      <c r="HM48" s="45"/>
      <c r="HN48" s="45"/>
      <c r="HO48" s="45"/>
      <c r="HP48" s="45"/>
      <c r="HQ48" s="45"/>
      <c r="HR48" s="45"/>
      <c r="HS48" s="45"/>
      <c r="HT48" s="45"/>
      <c r="HU48" s="45"/>
      <c r="HV48" s="45"/>
      <c r="HW48" s="45"/>
      <c r="HX48" s="45"/>
      <c r="HY48" s="45"/>
      <c r="HZ48" s="45"/>
      <c r="IA48" s="45"/>
      <c r="IB48" s="45"/>
      <c r="IC48" s="45"/>
      <c r="ID48" s="45"/>
      <c r="IE48" s="45"/>
      <c r="IF48" s="45"/>
      <c r="IG48" s="45"/>
      <c r="IH48" s="45"/>
      <c r="II48" s="45"/>
      <c r="IJ48" s="45"/>
      <c r="IK48" s="45"/>
      <c r="IL48" s="45"/>
      <c r="IM48" s="45"/>
      <c r="IN48" s="45"/>
      <c r="IO48" s="45"/>
      <c r="IP48" s="45"/>
      <c r="IQ48" s="45"/>
      <c r="IR48" s="45"/>
      <c r="IS48" s="45"/>
      <c r="IT48" s="45"/>
      <c r="IU48" s="45"/>
      <c r="IV48"/>
    </row>
    <row r="49" spans="1:256" s="43" customFormat="1" ht="13.9" customHeight="1" x14ac:dyDescent="0.3">
      <c r="A49" s="139"/>
      <c r="B49" s="28"/>
      <c r="C49" s="28"/>
      <c r="D49" s="142"/>
      <c r="E49" s="116"/>
      <c r="F49" s="143"/>
      <c r="G49" s="116"/>
      <c r="H49" s="116"/>
      <c r="I49" s="28"/>
      <c r="J49" s="28"/>
      <c r="K49" s="28"/>
      <c r="L49" s="61"/>
      <c r="M49" s="104"/>
      <c r="N49" s="48"/>
      <c r="O49" s="44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5"/>
      <c r="CD49" s="45"/>
      <c r="CE49" s="45"/>
      <c r="CF49" s="45"/>
      <c r="CG49" s="45"/>
      <c r="CH49" s="45"/>
      <c r="CI49" s="45"/>
      <c r="CJ49" s="45"/>
      <c r="CK49" s="45"/>
      <c r="CL49" s="45"/>
      <c r="CM49" s="45"/>
      <c r="CN49" s="45"/>
      <c r="CO49" s="45"/>
      <c r="CP49" s="45"/>
      <c r="CQ49" s="45"/>
      <c r="CR49" s="45"/>
      <c r="CS49" s="45"/>
      <c r="CT49" s="45"/>
      <c r="CU49" s="45"/>
      <c r="CV49" s="45"/>
      <c r="CW49" s="45"/>
      <c r="CX49" s="45"/>
      <c r="CY49" s="45"/>
      <c r="CZ49" s="45"/>
      <c r="DA49" s="45"/>
      <c r="DB49" s="45"/>
      <c r="DC49" s="45"/>
      <c r="DD49" s="45"/>
      <c r="DE49" s="45"/>
      <c r="DF49" s="45"/>
      <c r="DG49" s="45"/>
      <c r="DH49" s="45"/>
      <c r="DI49" s="45"/>
      <c r="DJ49" s="45"/>
      <c r="DK49" s="45"/>
      <c r="DL49" s="45"/>
      <c r="DM49" s="45"/>
      <c r="DN49" s="45"/>
      <c r="DO49" s="45"/>
      <c r="DP49" s="45"/>
      <c r="DQ49" s="45"/>
      <c r="DR49" s="45"/>
      <c r="DS49" s="45"/>
      <c r="DT49" s="45"/>
      <c r="DU49" s="45"/>
      <c r="DV49" s="45"/>
      <c r="DW49" s="45"/>
      <c r="DX49" s="45"/>
      <c r="DY49" s="45"/>
      <c r="DZ49" s="45"/>
      <c r="EA49" s="45"/>
      <c r="EB49" s="45"/>
      <c r="EC49" s="45"/>
      <c r="ED49" s="45"/>
      <c r="EE49" s="45"/>
      <c r="EF49" s="45"/>
      <c r="EG49" s="45"/>
      <c r="EH49" s="45"/>
      <c r="EI49" s="45"/>
      <c r="EJ49" s="45"/>
      <c r="EK49" s="45"/>
      <c r="EL49" s="45"/>
      <c r="EM49" s="45"/>
      <c r="EN49" s="45"/>
      <c r="EO49" s="45"/>
      <c r="EP49" s="45"/>
      <c r="EQ49" s="45"/>
      <c r="ER49" s="45"/>
      <c r="ES49" s="45"/>
      <c r="ET49" s="45"/>
      <c r="EU49" s="45"/>
      <c r="EV49" s="45"/>
      <c r="EW49" s="45"/>
      <c r="EX49" s="45"/>
      <c r="EY49" s="45"/>
      <c r="EZ49" s="45"/>
      <c r="FA49" s="45"/>
      <c r="FB49" s="45"/>
      <c r="FC49" s="45"/>
      <c r="FD49" s="45"/>
      <c r="FE49" s="45"/>
      <c r="FF49" s="45"/>
      <c r="FG49" s="45"/>
      <c r="FH49" s="45"/>
      <c r="FI49" s="45"/>
      <c r="FJ49" s="45"/>
      <c r="FK49" s="45"/>
      <c r="FL49" s="45"/>
      <c r="FM49" s="45"/>
      <c r="FN49" s="45"/>
      <c r="FO49" s="45"/>
      <c r="FP49" s="45"/>
      <c r="FQ49" s="45"/>
      <c r="FR49" s="45"/>
      <c r="FS49" s="45"/>
      <c r="FT49" s="45"/>
      <c r="FU49" s="45"/>
      <c r="FV49" s="45"/>
      <c r="FW49" s="45"/>
      <c r="FX49" s="45"/>
      <c r="FY49" s="45"/>
      <c r="FZ49" s="45"/>
      <c r="GA49" s="45"/>
      <c r="GB49" s="45"/>
      <c r="GC49" s="45"/>
      <c r="GD49" s="45"/>
      <c r="GE49" s="45"/>
      <c r="GF49" s="45"/>
      <c r="GG49" s="45"/>
      <c r="GH49" s="45"/>
      <c r="GI49" s="45"/>
      <c r="GJ49" s="45"/>
      <c r="GK49" s="45"/>
      <c r="GL49" s="45"/>
      <c r="GM49" s="45"/>
      <c r="GN49" s="45"/>
      <c r="GO49" s="45"/>
      <c r="GP49" s="45"/>
      <c r="GQ49" s="45"/>
      <c r="GR49" s="45"/>
      <c r="GS49" s="45"/>
      <c r="GT49" s="45"/>
      <c r="GU49" s="45"/>
      <c r="GV49" s="45"/>
      <c r="GW49" s="45"/>
      <c r="GX49" s="45"/>
      <c r="GY49" s="45"/>
      <c r="GZ49" s="45"/>
      <c r="HA49" s="45"/>
      <c r="HB49" s="45"/>
      <c r="HC49" s="45"/>
      <c r="HD49" s="45"/>
      <c r="HE49" s="45"/>
      <c r="HF49" s="45"/>
      <c r="HG49" s="45"/>
      <c r="HH49" s="45"/>
      <c r="HI49" s="45"/>
      <c r="HJ49" s="45"/>
      <c r="HK49" s="45"/>
      <c r="HL49" s="45"/>
      <c r="HM49" s="45"/>
      <c r="HN49" s="45"/>
      <c r="HO49" s="45"/>
      <c r="HP49" s="45"/>
      <c r="HQ49" s="45"/>
      <c r="HR49" s="45"/>
      <c r="HS49" s="45"/>
      <c r="HT49" s="45"/>
      <c r="HU49" s="45"/>
      <c r="HV49" s="45"/>
      <c r="HW49" s="45"/>
      <c r="HX49" s="45"/>
      <c r="HY49" s="45"/>
      <c r="HZ49" s="45"/>
      <c r="IA49" s="45"/>
      <c r="IB49" s="45"/>
      <c r="IC49" s="45"/>
      <c r="ID49" s="45"/>
      <c r="IE49" s="45"/>
      <c r="IF49" s="45"/>
      <c r="IG49" s="45"/>
      <c r="IH49" s="45"/>
      <c r="II49" s="45"/>
      <c r="IJ49" s="45"/>
      <c r="IK49" s="45"/>
      <c r="IL49" s="45"/>
      <c r="IM49" s="45"/>
      <c r="IN49" s="45"/>
      <c r="IO49" s="45"/>
      <c r="IP49" s="45"/>
      <c r="IQ49" s="45"/>
      <c r="IR49" s="45"/>
      <c r="IS49" s="45"/>
      <c r="IT49" s="45"/>
      <c r="IU49" s="45"/>
      <c r="IV49"/>
    </row>
    <row r="50" spans="1:256" s="43" customFormat="1" ht="13.9" customHeight="1" x14ac:dyDescent="0.3">
      <c r="A50" s="139"/>
      <c r="B50" s="143"/>
      <c r="C50" s="143"/>
      <c r="D50" s="143"/>
      <c r="E50" s="143"/>
      <c r="F50" s="143"/>
      <c r="G50" s="116"/>
      <c r="H50" s="116"/>
      <c r="I50" s="28"/>
      <c r="J50" s="28"/>
      <c r="K50" s="28"/>
      <c r="L50" s="61"/>
      <c r="M50" s="104"/>
      <c r="N50" s="48"/>
      <c r="O50" s="44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5"/>
      <c r="CM50" s="45"/>
      <c r="CN50" s="45"/>
      <c r="CO50" s="45"/>
      <c r="CP50" s="45"/>
      <c r="CQ50" s="45"/>
      <c r="CR50" s="45"/>
      <c r="CS50" s="45"/>
      <c r="CT50" s="45"/>
      <c r="CU50" s="45"/>
      <c r="CV50" s="45"/>
      <c r="CW50" s="45"/>
      <c r="CX50" s="45"/>
      <c r="CY50" s="45"/>
      <c r="CZ50" s="45"/>
      <c r="DA50" s="45"/>
      <c r="DB50" s="45"/>
      <c r="DC50" s="45"/>
      <c r="DD50" s="45"/>
      <c r="DE50" s="45"/>
      <c r="DF50" s="45"/>
      <c r="DG50" s="45"/>
      <c r="DH50" s="45"/>
      <c r="DI50" s="45"/>
      <c r="DJ50" s="45"/>
      <c r="DK50" s="45"/>
      <c r="DL50" s="45"/>
      <c r="DM50" s="45"/>
      <c r="DN50" s="45"/>
      <c r="DO50" s="45"/>
      <c r="DP50" s="45"/>
      <c r="DQ50" s="45"/>
      <c r="DR50" s="45"/>
      <c r="DS50" s="45"/>
      <c r="DT50" s="45"/>
      <c r="DU50" s="45"/>
      <c r="DV50" s="45"/>
      <c r="DW50" s="45"/>
      <c r="DX50" s="45"/>
      <c r="DY50" s="45"/>
      <c r="DZ50" s="45"/>
      <c r="EA50" s="45"/>
      <c r="EB50" s="45"/>
      <c r="EC50" s="45"/>
      <c r="ED50" s="45"/>
      <c r="EE50" s="45"/>
      <c r="EF50" s="45"/>
      <c r="EG50" s="45"/>
      <c r="EH50" s="45"/>
      <c r="EI50" s="45"/>
      <c r="EJ50" s="45"/>
      <c r="EK50" s="45"/>
      <c r="EL50" s="45"/>
      <c r="EM50" s="45"/>
      <c r="EN50" s="45"/>
      <c r="EO50" s="45"/>
      <c r="EP50" s="45"/>
      <c r="EQ50" s="45"/>
      <c r="ER50" s="45"/>
      <c r="ES50" s="45"/>
      <c r="ET50" s="45"/>
      <c r="EU50" s="45"/>
      <c r="EV50" s="45"/>
      <c r="EW50" s="45"/>
      <c r="EX50" s="45"/>
      <c r="EY50" s="45"/>
      <c r="EZ50" s="45"/>
      <c r="FA50" s="45"/>
      <c r="FB50" s="45"/>
      <c r="FC50" s="45"/>
      <c r="FD50" s="45"/>
      <c r="FE50" s="45"/>
      <c r="FF50" s="45"/>
      <c r="FG50" s="45"/>
      <c r="FH50" s="45"/>
      <c r="FI50" s="45"/>
      <c r="FJ50" s="45"/>
      <c r="FK50" s="45"/>
      <c r="FL50" s="45"/>
      <c r="FM50" s="45"/>
      <c r="FN50" s="45"/>
      <c r="FO50" s="45"/>
      <c r="FP50" s="45"/>
      <c r="FQ50" s="45"/>
      <c r="FR50" s="45"/>
      <c r="FS50" s="45"/>
      <c r="FT50" s="45"/>
      <c r="FU50" s="45"/>
      <c r="FV50" s="45"/>
      <c r="FW50" s="45"/>
      <c r="FX50" s="45"/>
      <c r="FY50" s="45"/>
      <c r="FZ50" s="45"/>
      <c r="GA50" s="45"/>
      <c r="GB50" s="45"/>
      <c r="GC50" s="45"/>
      <c r="GD50" s="45"/>
      <c r="GE50" s="45"/>
      <c r="GF50" s="45"/>
      <c r="GG50" s="45"/>
      <c r="GH50" s="45"/>
      <c r="GI50" s="45"/>
      <c r="GJ50" s="45"/>
      <c r="GK50" s="45"/>
      <c r="GL50" s="45"/>
      <c r="GM50" s="45"/>
      <c r="GN50" s="45"/>
      <c r="GO50" s="45"/>
      <c r="GP50" s="45"/>
      <c r="GQ50" s="45"/>
      <c r="GR50" s="45"/>
      <c r="GS50" s="45"/>
      <c r="GT50" s="45"/>
      <c r="GU50" s="45"/>
      <c r="GV50" s="45"/>
      <c r="GW50" s="45"/>
      <c r="GX50" s="45"/>
      <c r="GY50" s="45"/>
      <c r="GZ50" s="45"/>
      <c r="HA50" s="45"/>
      <c r="HB50" s="45"/>
      <c r="HC50" s="45"/>
      <c r="HD50" s="45"/>
      <c r="HE50" s="45"/>
      <c r="HF50" s="45"/>
      <c r="HG50" s="45"/>
      <c r="HH50" s="45"/>
      <c r="HI50" s="45"/>
      <c r="HJ50" s="45"/>
      <c r="HK50" s="45"/>
      <c r="HL50" s="45"/>
      <c r="HM50" s="45"/>
      <c r="HN50" s="45"/>
      <c r="HO50" s="45"/>
      <c r="HP50" s="45"/>
      <c r="HQ50" s="45"/>
      <c r="HR50" s="45"/>
      <c r="HS50" s="45"/>
      <c r="HT50" s="45"/>
      <c r="HU50" s="45"/>
      <c r="HV50" s="45"/>
      <c r="HW50" s="45"/>
      <c r="HX50" s="45"/>
      <c r="HY50" s="45"/>
      <c r="HZ50" s="45"/>
      <c r="IA50" s="45"/>
      <c r="IB50" s="45"/>
      <c r="IC50" s="45"/>
      <c r="ID50" s="45"/>
      <c r="IE50" s="45"/>
      <c r="IF50" s="45"/>
      <c r="IG50" s="45"/>
      <c r="IH50" s="45"/>
      <c r="II50" s="45"/>
      <c r="IJ50" s="45"/>
      <c r="IK50" s="45"/>
      <c r="IL50" s="45"/>
      <c r="IM50" s="45"/>
      <c r="IN50" s="45"/>
      <c r="IO50" s="45"/>
      <c r="IP50" s="45"/>
      <c r="IQ50" s="45"/>
      <c r="IR50" s="45"/>
      <c r="IS50" s="45"/>
      <c r="IT50" s="45"/>
      <c r="IU50" s="45"/>
      <c r="IV50"/>
    </row>
    <row r="51" spans="1:256" s="43" customFormat="1" ht="13.9" customHeight="1" x14ac:dyDescent="0.3">
      <c r="A51" s="139"/>
      <c r="B51" s="143"/>
      <c r="C51" s="143"/>
      <c r="D51" s="143"/>
      <c r="E51" s="143"/>
      <c r="F51" s="143"/>
      <c r="G51" s="116"/>
      <c r="H51" s="116"/>
      <c r="I51" s="28"/>
      <c r="J51" s="28"/>
      <c r="K51" s="28"/>
      <c r="L51" s="61"/>
      <c r="M51" s="104"/>
      <c r="N51" s="48"/>
      <c r="O51" s="44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  <c r="EH51" s="45"/>
      <c r="EI51" s="45"/>
      <c r="EJ51" s="45"/>
      <c r="EK51" s="45"/>
      <c r="EL51" s="45"/>
      <c r="EM51" s="45"/>
      <c r="EN51" s="45"/>
      <c r="EO51" s="45"/>
      <c r="EP51" s="45"/>
      <c r="EQ51" s="45"/>
      <c r="ER51" s="45"/>
      <c r="ES51" s="45"/>
      <c r="ET51" s="45"/>
      <c r="EU51" s="45"/>
      <c r="EV51" s="45"/>
      <c r="EW51" s="45"/>
      <c r="EX51" s="45"/>
      <c r="EY51" s="45"/>
      <c r="EZ51" s="45"/>
      <c r="FA51" s="45"/>
      <c r="FB51" s="45"/>
      <c r="FC51" s="45"/>
      <c r="FD51" s="45"/>
      <c r="FE51" s="45"/>
      <c r="FF51" s="45"/>
      <c r="FG51" s="45"/>
      <c r="FH51" s="45"/>
      <c r="FI51" s="45"/>
      <c r="FJ51" s="45"/>
      <c r="FK51" s="45"/>
      <c r="FL51" s="45"/>
      <c r="FM51" s="45"/>
      <c r="FN51" s="45"/>
      <c r="FO51" s="45"/>
      <c r="FP51" s="45"/>
      <c r="FQ51" s="45"/>
      <c r="FR51" s="45"/>
      <c r="FS51" s="45"/>
      <c r="FT51" s="45"/>
      <c r="FU51" s="45"/>
      <c r="FV51" s="45"/>
      <c r="FW51" s="45"/>
      <c r="FX51" s="45"/>
      <c r="FY51" s="45"/>
      <c r="FZ51" s="45"/>
      <c r="GA51" s="45"/>
      <c r="GB51" s="45"/>
      <c r="GC51" s="45"/>
      <c r="GD51" s="45"/>
      <c r="GE51" s="45"/>
      <c r="GF51" s="45"/>
      <c r="GG51" s="45"/>
      <c r="GH51" s="45"/>
      <c r="GI51" s="45"/>
      <c r="GJ51" s="45"/>
      <c r="GK51" s="45"/>
      <c r="GL51" s="45"/>
      <c r="GM51" s="45"/>
      <c r="GN51" s="45"/>
      <c r="GO51" s="45"/>
      <c r="GP51" s="45"/>
      <c r="GQ51" s="45"/>
      <c r="GR51" s="45"/>
      <c r="GS51" s="45"/>
      <c r="GT51" s="45"/>
      <c r="GU51" s="45"/>
      <c r="GV51" s="45"/>
      <c r="GW51" s="45"/>
      <c r="GX51" s="45"/>
      <c r="GY51" s="45"/>
      <c r="GZ51" s="45"/>
      <c r="HA51" s="45"/>
      <c r="HB51" s="45"/>
      <c r="HC51" s="45"/>
      <c r="HD51" s="45"/>
      <c r="HE51" s="45"/>
      <c r="HF51" s="45"/>
      <c r="HG51" s="45"/>
      <c r="HH51" s="45"/>
      <c r="HI51" s="45"/>
      <c r="HJ51" s="45"/>
      <c r="HK51" s="45"/>
      <c r="HL51" s="45"/>
      <c r="HM51" s="45"/>
      <c r="HN51" s="45"/>
      <c r="HO51" s="45"/>
      <c r="HP51" s="45"/>
      <c r="HQ51" s="45"/>
      <c r="HR51" s="45"/>
      <c r="HS51" s="45"/>
      <c r="HT51" s="45"/>
      <c r="HU51" s="45"/>
      <c r="HV51" s="45"/>
      <c r="HW51" s="45"/>
      <c r="HX51" s="45"/>
      <c r="HY51" s="45"/>
      <c r="HZ51" s="45"/>
      <c r="IA51" s="45"/>
      <c r="IB51" s="45"/>
      <c r="IC51" s="45"/>
      <c r="ID51" s="45"/>
      <c r="IE51" s="45"/>
      <c r="IF51" s="45"/>
      <c r="IG51" s="45"/>
      <c r="IH51" s="45"/>
      <c r="II51" s="45"/>
      <c r="IJ51" s="45"/>
      <c r="IK51" s="45"/>
      <c r="IL51" s="45"/>
      <c r="IM51" s="45"/>
      <c r="IN51" s="45"/>
      <c r="IO51" s="45"/>
      <c r="IP51" s="45"/>
      <c r="IQ51" s="45"/>
      <c r="IR51" s="45"/>
      <c r="IS51" s="45"/>
      <c r="IT51" s="45"/>
      <c r="IU51" s="45"/>
      <c r="IV51"/>
    </row>
    <row r="52" spans="1:256" s="43" customFormat="1" ht="13.15" customHeight="1" x14ac:dyDescent="0.3">
      <c r="A52" s="139"/>
      <c r="B52" s="28"/>
      <c r="C52" s="28"/>
      <c r="D52" s="142"/>
      <c r="E52" s="116"/>
      <c r="F52" s="143"/>
      <c r="G52" s="116"/>
      <c r="H52" s="116"/>
      <c r="I52" s="28"/>
      <c r="J52" s="28"/>
      <c r="K52" s="28"/>
      <c r="L52" s="139"/>
      <c r="M52" s="139"/>
      <c r="N52" s="48"/>
      <c r="O52" s="44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5"/>
      <c r="CZ52" s="45"/>
      <c r="DA52" s="45"/>
      <c r="DB52" s="45"/>
      <c r="DC52" s="45"/>
      <c r="DD52" s="45"/>
      <c r="DE52" s="45"/>
      <c r="DF52" s="45"/>
      <c r="DG52" s="45"/>
      <c r="DH52" s="45"/>
      <c r="DI52" s="45"/>
      <c r="DJ52" s="45"/>
      <c r="DK52" s="45"/>
      <c r="DL52" s="45"/>
      <c r="DM52" s="45"/>
      <c r="DN52" s="45"/>
      <c r="DO52" s="45"/>
      <c r="DP52" s="45"/>
      <c r="DQ52" s="45"/>
      <c r="DR52" s="45"/>
      <c r="DS52" s="45"/>
      <c r="DT52" s="45"/>
      <c r="DU52" s="45"/>
      <c r="DV52" s="45"/>
      <c r="DW52" s="45"/>
      <c r="DX52" s="45"/>
      <c r="DY52" s="45"/>
      <c r="DZ52" s="45"/>
      <c r="EA52" s="45"/>
      <c r="EB52" s="45"/>
      <c r="EC52" s="45"/>
      <c r="ED52" s="45"/>
      <c r="EE52" s="45"/>
      <c r="EF52" s="45"/>
      <c r="EG52" s="45"/>
      <c r="EH52" s="45"/>
      <c r="EI52" s="45"/>
      <c r="EJ52" s="45"/>
      <c r="EK52" s="45"/>
      <c r="EL52" s="45"/>
      <c r="EM52" s="45"/>
      <c r="EN52" s="45"/>
      <c r="EO52" s="45"/>
      <c r="EP52" s="45"/>
      <c r="EQ52" s="45"/>
      <c r="ER52" s="45"/>
      <c r="ES52" s="45"/>
      <c r="ET52" s="45"/>
      <c r="EU52" s="45"/>
      <c r="EV52" s="45"/>
      <c r="EW52" s="45"/>
      <c r="EX52" s="45"/>
      <c r="EY52" s="45"/>
      <c r="EZ52" s="45"/>
      <c r="FA52" s="45"/>
      <c r="FB52" s="45"/>
      <c r="FC52" s="45"/>
      <c r="FD52" s="45"/>
      <c r="FE52" s="45"/>
      <c r="FF52" s="45"/>
      <c r="FG52" s="45"/>
      <c r="FH52" s="45"/>
      <c r="FI52" s="45"/>
      <c r="FJ52" s="45"/>
      <c r="FK52" s="45"/>
      <c r="FL52" s="45"/>
      <c r="FM52" s="45"/>
      <c r="FN52" s="45"/>
      <c r="FO52" s="45"/>
      <c r="FP52" s="45"/>
      <c r="FQ52" s="45"/>
      <c r="FR52" s="45"/>
      <c r="FS52" s="45"/>
      <c r="FT52" s="45"/>
      <c r="FU52" s="45"/>
      <c r="FV52" s="45"/>
      <c r="FW52" s="45"/>
      <c r="FX52" s="45"/>
      <c r="FY52" s="45"/>
      <c r="FZ52" s="45"/>
      <c r="GA52" s="45"/>
      <c r="GB52" s="45"/>
      <c r="GC52" s="45"/>
      <c r="GD52" s="45"/>
      <c r="GE52" s="45"/>
      <c r="GF52" s="45"/>
      <c r="GG52" s="45"/>
      <c r="GH52" s="45"/>
      <c r="GI52" s="45"/>
      <c r="GJ52" s="45"/>
      <c r="GK52" s="45"/>
      <c r="GL52" s="45"/>
      <c r="GM52" s="45"/>
      <c r="GN52" s="45"/>
      <c r="GO52" s="45"/>
      <c r="GP52" s="45"/>
      <c r="GQ52" s="45"/>
      <c r="GR52" s="45"/>
      <c r="GS52" s="45"/>
      <c r="GT52" s="45"/>
      <c r="GU52" s="45"/>
      <c r="GV52" s="45"/>
      <c r="GW52" s="45"/>
      <c r="GX52" s="45"/>
      <c r="GY52" s="45"/>
      <c r="GZ52" s="45"/>
      <c r="HA52" s="45"/>
      <c r="HB52" s="45"/>
      <c r="HC52" s="45"/>
      <c r="HD52" s="45"/>
      <c r="HE52" s="45"/>
      <c r="HF52" s="45"/>
      <c r="HG52" s="45"/>
      <c r="HH52" s="45"/>
      <c r="HI52" s="45"/>
      <c r="HJ52" s="45"/>
      <c r="HK52" s="45"/>
      <c r="HL52" s="45"/>
      <c r="HM52" s="45"/>
      <c r="HN52" s="45"/>
      <c r="HO52" s="45"/>
      <c r="HP52" s="45"/>
      <c r="HQ52" s="45"/>
      <c r="HR52" s="45"/>
      <c r="HS52" s="45"/>
      <c r="HT52" s="45"/>
      <c r="HU52" s="45"/>
      <c r="HV52" s="45"/>
      <c r="HW52" s="45"/>
      <c r="HX52" s="45"/>
      <c r="HY52" s="45"/>
      <c r="HZ52" s="45"/>
      <c r="IA52" s="45"/>
      <c r="IB52" s="45"/>
      <c r="IC52" s="45"/>
      <c r="ID52" s="45"/>
      <c r="IE52" s="45"/>
      <c r="IF52" s="45"/>
      <c r="IG52" s="45"/>
      <c r="IH52" s="45"/>
      <c r="II52" s="45"/>
      <c r="IJ52" s="45"/>
      <c r="IK52" s="45"/>
      <c r="IL52" s="45"/>
      <c r="IM52" s="45"/>
      <c r="IN52" s="45"/>
      <c r="IO52" s="45"/>
      <c r="IP52" s="45"/>
      <c r="IQ52" s="45"/>
      <c r="IR52" s="45"/>
      <c r="IS52" s="45"/>
      <c r="IT52" s="45"/>
      <c r="IU52" s="45"/>
      <c r="IV52"/>
    </row>
    <row r="53" spans="1:256" s="43" customFormat="1" ht="13.15" customHeight="1" x14ac:dyDescent="0.3">
      <c r="A53" s="139"/>
      <c r="B53" s="28"/>
      <c r="C53" s="28"/>
      <c r="D53" s="142"/>
      <c r="E53" s="116"/>
      <c r="F53" s="143"/>
      <c r="G53" s="116"/>
      <c r="H53" s="116"/>
      <c r="I53" s="28"/>
      <c r="J53" s="28"/>
      <c r="K53" s="28"/>
      <c r="L53" s="139"/>
      <c r="M53" s="139"/>
      <c r="N53" s="48"/>
      <c r="O53" s="44">
        <v>1.83</v>
      </c>
      <c r="P53" s="45">
        <v>1.83</v>
      </c>
      <c r="Q53" s="45">
        <v>1.83</v>
      </c>
      <c r="R53" s="45">
        <v>1.83</v>
      </c>
      <c r="S53" s="45">
        <v>1.83</v>
      </c>
      <c r="T53" s="45">
        <v>1.83</v>
      </c>
      <c r="U53" s="45">
        <v>1.83</v>
      </c>
      <c r="V53" s="45">
        <v>1.83</v>
      </c>
      <c r="W53" s="45">
        <v>1.83</v>
      </c>
      <c r="X53" s="45">
        <v>1.83</v>
      </c>
      <c r="Y53" s="45">
        <v>1.83</v>
      </c>
      <c r="Z53" s="45">
        <v>1.83</v>
      </c>
      <c r="AA53" s="45">
        <v>1.83</v>
      </c>
      <c r="AB53" s="45">
        <v>1.83</v>
      </c>
      <c r="AC53" s="45">
        <v>1.83</v>
      </c>
      <c r="AD53" s="45">
        <v>1.83</v>
      </c>
      <c r="AE53" s="45">
        <v>1.83</v>
      </c>
      <c r="AF53" s="45">
        <v>1.83</v>
      </c>
      <c r="AG53" s="45">
        <v>1.83</v>
      </c>
      <c r="AH53" s="45">
        <v>1.83</v>
      </c>
      <c r="AI53" s="45">
        <v>1.83</v>
      </c>
      <c r="AJ53" s="45">
        <v>1.83</v>
      </c>
      <c r="AK53" s="45">
        <v>1.83</v>
      </c>
      <c r="AL53" s="45">
        <v>1.83</v>
      </c>
      <c r="AM53" s="45">
        <v>1.83</v>
      </c>
      <c r="AN53" s="45">
        <v>1.83</v>
      </c>
      <c r="AO53" s="45">
        <v>1.83</v>
      </c>
      <c r="AP53" s="45">
        <v>1.83</v>
      </c>
      <c r="AQ53" s="45">
        <v>1.83</v>
      </c>
      <c r="AR53" s="45">
        <v>1.83</v>
      </c>
      <c r="AS53" s="45">
        <v>1.83</v>
      </c>
      <c r="AT53" s="45">
        <v>1.83</v>
      </c>
      <c r="AU53" s="45">
        <v>1.83</v>
      </c>
      <c r="AV53" s="45">
        <v>1.83</v>
      </c>
      <c r="AW53" s="45">
        <v>1.83</v>
      </c>
      <c r="AX53" s="45">
        <v>1.83</v>
      </c>
      <c r="AY53" s="45">
        <v>1.83</v>
      </c>
      <c r="AZ53" s="45">
        <v>1.83</v>
      </c>
      <c r="BA53" s="45">
        <v>1.83</v>
      </c>
      <c r="BB53" s="45">
        <v>1.83</v>
      </c>
      <c r="BC53" s="45">
        <v>1.83</v>
      </c>
      <c r="BD53" s="45">
        <v>1.83</v>
      </c>
      <c r="BE53" s="45">
        <v>1.83</v>
      </c>
      <c r="BF53" s="45">
        <v>1.83</v>
      </c>
      <c r="BG53" s="45">
        <v>1.83</v>
      </c>
      <c r="BH53" s="45">
        <v>1.83</v>
      </c>
      <c r="BI53" s="45">
        <v>1.83</v>
      </c>
      <c r="BJ53" s="45">
        <v>1.83</v>
      </c>
      <c r="BK53" s="45">
        <v>1.83</v>
      </c>
      <c r="BL53" s="45">
        <v>1.83</v>
      </c>
      <c r="BM53" s="45">
        <v>1.83</v>
      </c>
      <c r="BN53" s="45">
        <v>1.83</v>
      </c>
      <c r="BO53" s="45">
        <v>1.83</v>
      </c>
      <c r="BP53" s="45">
        <v>1.83</v>
      </c>
      <c r="BQ53" s="45">
        <v>1.83</v>
      </c>
      <c r="BR53" s="45">
        <v>1.83</v>
      </c>
      <c r="BS53" s="45">
        <v>1.83</v>
      </c>
      <c r="BT53" s="45">
        <v>1.83</v>
      </c>
      <c r="BU53" s="45">
        <v>1.83</v>
      </c>
      <c r="BV53" s="45">
        <v>1.83</v>
      </c>
      <c r="BW53" s="45">
        <v>1.83</v>
      </c>
      <c r="BX53" s="45">
        <v>1.83</v>
      </c>
      <c r="BY53" s="45">
        <v>1.83</v>
      </c>
      <c r="BZ53" s="45">
        <v>1.83</v>
      </c>
      <c r="CA53" s="45">
        <v>1.83</v>
      </c>
      <c r="CB53" s="45">
        <v>1.83</v>
      </c>
      <c r="CC53" s="45">
        <v>1.83</v>
      </c>
      <c r="CD53" s="45">
        <v>1.83</v>
      </c>
      <c r="CE53" s="45">
        <v>1.83</v>
      </c>
      <c r="CF53" s="45">
        <v>1.83</v>
      </c>
      <c r="CG53" s="45">
        <v>1.83</v>
      </c>
      <c r="CH53" s="45">
        <v>1.83</v>
      </c>
      <c r="CI53" s="45">
        <v>1.83</v>
      </c>
      <c r="CJ53" s="45">
        <v>1.83</v>
      </c>
      <c r="CK53" s="45">
        <v>1.83</v>
      </c>
      <c r="CL53" s="45">
        <v>1.83</v>
      </c>
      <c r="CM53" s="45">
        <v>1.83</v>
      </c>
      <c r="CN53" s="45">
        <v>1.83</v>
      </c>
      <c r="CO53" s="45">
        <v>1.83</v>
      </c>
      <c r="CP53" s="45">
        <v>1.83</v>
      </c>
      <c r="CQ53" s="45">
        <v>1.83</v>
      </c>
      <c r="CR53" s="45">
        <v>1.83</v>
      </c>
      <c r="CS53" s="45">
        <v>1.83</v>
      </c>
      <c r="CT53" s="45">
        <v>1.83</v>
      </c>
      <c r="CU53" s="45">
        <v>1.83</v>
      </c>
      <c r="CV53" s="45">
        <v>1.83</v>
      </c>
      <c r="CW53" s="45">
        <v>1.83</v>
      </c>
      <c r="CX53" s="45">
        <v>1.83</v>
      </c>
      <c r="CY53" s="45">
        <v>1.83</v>
      </c>
      <c r="CZ53" s="45">
        <v>1.83</v>
      </c>
      <c r="DA53" s="45">
        <v>1.83</v>
      </c>
      <c r="DB53" s="45">
        <v>1.83</v>
      </c>
      <c r="DC53" s="45">
        <v>1.83</v>
      </c>
      <c r="DD53" s="45">
        <v>1.83</v>
      </c>
      <c r="DE53" s="45">
        <v>1.83</v>
      </c>
      <c r="DF53" s="45">
        <v>1.83</v>
      </c>
      <c r="DG53" s="45">
        <v>1.83</v>
      </c>
      <c r="DH53" s="45">
        <v>1.83</v>
      </c>
      <c r="DI53" s="45">
        <v>1.83</v>
      </c>
      <c r="DJ53" s="45">
        <v>1.83</v>
      </c>
      <c r="DK53" s="45">
        <v>1.83</v>
      </c>
      <c r="DL53" s="45">
        <v>1.83</v>
      </c>
      <c r="DM53" s="45">
        <v>1.83</v>
      </c>
      <c r="DN53" s="45">
        <v>1.83</v>
      </c>
      <c r="DO53" s="45">
        <v>1.83</v>
      </c>
      <c r="DP53" s="45">
        <v>1.83</v>
      </c>
      <c r="DQ53" s="45">
        <v>1.83</v>
      </c>
      <c r="DR53" s="45">
        <v>1.83</v>
      </c>
      <c r="DS53" s="45">
        <v>1.83</v>
      </c>
      <c r="DT53" s="45">
        <v>1.83</v>
      </c>
      <c r="DU53" s="45">
        <v>1.83</v>
      </c>
      <c r="DV53" s="45">
        <v>1.83</v>
      </c>
      <c r="DW53" s="45">
        <v>1.83</v>
      </c>
      <c r="DX53" s="45">
        <v>1.83</v>
      </c>
      <c r="DY53" s="45">
        <v>1.83</v>
      </c>
      <c r="DZ53" s="45">
        <v>1.83</v>
      </c>
      <c r="EA53" s="45">
        <v>1.83</v>
      </c>
      <c r="EB53" s="45">
        <v>1.83</v>
      </c>
      <c r="EC53" s="45">
        <v>1.83</v>
      </c>
      <c r="ED53" s="45">
        <v>1.83</v>
      </c>
      <c r="EE53" s="45">
        <v>1.83</v>
      </c>
      <c r="EF53" s="45">
        <v>1.83</v>
      </c>
      <c r="EG53" s="45">
        <v>1.83</v>
      </c>
      <c r="EH53" s="45">
        <v>1.83</v>
      </c>
      <c r="EI53" s="45">
        <v>1.83</v>
      </c>
      <c r="EJ53" s="45">
        <v>1.83</v>
      </c>
      <c r="EK53" s="45">
        <v>1.83</v>
      </c>
      <c r="EL53" s="45">
        <v>1.83</v>
      </c>
      <c r="EM53" s="45">
        <v>1.83</v>
      </c>
      <c r="EN53" s="45">
        <v>1.83</v>
      </c>
      <c r="EO53" s="45">
        <v>1.83</v>
      </c>
      <c r="EP53" s="45">
        <v>1.83</v>
      </c>
      <c r="EQ53" s="45">
        <v>1.83</v>
      </c>
      <c r="ER53" s="45">
        <v>1.83</v>
      </c>
      <c r="ES53" s="45">
        <v>1.83</v>
      </c>
      <c r="ET53" s="45">
        <v>1.83</v>
      </c>
      <c r="EU53" s="45">
        <v>1.83</v>
      </c>
      <c r="EV53" s="45">
        <v>1.83</v>
      </c>
      <c r="EW53" s="45">
        <v>1.83</v>
      </c>
      <c r="EX53" s="45">
        <v>1.83</v>
      </c>
      <c r="EY53" s="45">
        <v>1.83</v>
      </c>
      <c r="EZ53" s="45">
        <v>1.83</v>
      </c>
      <c r="FA53" s="45">
        <v>1.83</v>
      </c>
      <c r="FB53" s="45">
        <v>1.83</v>
      </c>
      <c r="FC53" s="45">
        <v>1.83</v>
      </c>
      <c r="FD53" s="45">
        <v>1.83</v>
      </c>
      <c r="FE53" s="45">
        <v>1.83</v>
      </c>
      <c r="FF53" s="45">
        <v>1.83</v>
      </c>
      <c r="FG53" s="45">
        <v>1.83</v>
      </c>
      <c r="FH53" s="45">
        <v>1.83</v>
      </c>
      <c r="FI53" s="45">
        <v>1.83</v>
      </c>
      <c r="FJ53" s="45">
        <v>1.83</v>
      </c>
      <c r="FK53" s="45">
        <v>1.83</v>
      </c>
      <c r="FL53" s="45">
        <v>1.83</v>
      </c>
      <c r="FM53" s="45">
        <v>1.83</v>
      </c>
      <c r="FN53" s="45">
        <v>1.83</v>
      </c>
      <c r="FO53" s="45">
        <v>1.83</v>
      </c>
      <c r="FP53" s="45">
        <v>1.83</v>
      </c>
      <c r="FQ53" s="45">
        <v>1.83</v>
      </c>
      <c r="FR53" s="45">
        <v>1.83</v>
      </c>
      <c r="FS53" s="45">
        <v>1.83</v>
      </c>
      <c r="FT53" s="45">
        <v>1.83</v>
      </c>
      <c r="FU53" s="45">
        <v>1.83</v>
      </c>
      <c r="FV53" s="45">
        <v>1.83</v>
      </c>
      <c r="FW53" s="45">
        <v>1.83</v>
      </c>
      <c r="FX53" s="45">
        <v>1.83</v>
      </c>
      <c r="FY53" s="45">
        <v>1.83</v>
      </c>
      <c r="FZ53" s="45">
        <v>1.83</v>
      </c>
      <c r="GA53" s="45">
        <v>1.83</v>
      </c>
      <c r="GB53" s="45">
        <v>1.83</v>
      </c>
      <c r="GC53" s="45">
        <v>1.83</v>
      </c>
      <c r="GD53" s="45">
        <v>1.83</v>
      </c>
      <c r="GE53" s="45">
        <v>1.83</v>
      </c>
      <c r="GF53" s="45">
        <v>1.83</v>
      </c>
      <c r="GG53" s="45">
        <v>1.83</v>
      </c>
      <c r="GH53" s="45">
        <v>1.83</v>
      </c>
      <c r="GI53" s="45">
        <v>1.83</v>
      </c>
      <c r="GJ53" s="45">
        <v>1.83</v>
      </c>
      <c r="GK53" s="45">
        <v>1.83</v>
      </c>
      <c r="GL53" s="45">
        <v>1.83</v>
      </c>
      <c r="GM53" s="45">
        <v>1.83</v>
      </c>
      <c r="GN53" s="45">
        <v>1.83</v>
      </c>
      <c r="GO53" s="45">
        <v>1.83</v>
      </c>
      <c r="GP53" s="45">
        <v>1.83</v>
      </c>
      <c r="GQ53" s="45">
        <v>1.83</v>
      </c>
      <c r="GR53" s="45">
        <v>1.83</v>
      </c>
      <c r="GS53" s="45">
        <v>1.83</v>
      </c>
      <c r="GT53" s="45">
        <v>1.83</v>
      </c>
      <c r="GU53" s="45">
        <v>1.83</v>
      </c>
      <c r="GV53" s="45">
        <v>1.83</v>
      </c>
      <c r="GW53" s="45">
        <v>1.83</v>
      </c>
      <c r="GX53" s="45">
        <v>1.83</v>
      </c>
      <c r="GY53" s="45">
        <v>1.83</v>
      </c>
      <c r="GZ53" s="45">
        <v>1.83</v>
      </c>
      <c r="HA53" s="45">
        <v>1.83</v>
      </c>
      <c r="HB53" s="45">
        <v>1.83</v>
      </c>
      <c r="HC53" s="45">
        <v>1.83</v>
      </c>
      <c r="HD53" s="45">
        <v>1.83</v>
      </c>
      <c r="HE53" s="45">
        <v>1.83</v>
      </c>
      <c r="HF53" s="45">
        <v>1.83</v>
      </c>
      <c r="HG53" s="45">
        <v>1.83</v>
      </c>
      <c r="HH53" s="45">
        <v>1.83</v>
      </c>
      <c r="HI53" s="45">
        <v>1.83</v>
      </c>
      <c r="HJ53" s="45">
        <v>1.83</v>
      </c>
      <c r="HK53" s="45">
        <v>1.83</v>
      </c>
      <c r="HL53" s="45">
        <v>1.83</v>
      </c>
      <c r="HM53" s="45">
        <v>1.83</v>
      </c>
      <c r="HN53" s="45">
        <v>1.83</v>
      </c>
      <c r="HO53" s="45">
        <v>1.83</v>
      </c>
      <c r="HP53" s="45">
        <v>1.83</v>
      </c>
      <c r="HQ53" s="45">
        <v>1.83</v>
      </c>
      <c r="HR53" s="45">
        <v>1.83</v>
      </c>
      <c r="HS53" s="45">
        <v>1.83</v>
      </c>
      <c r="HT53" s="45">
        <v>1.83</v>
      </c>
      <c r="HU53" s="45">
        <v>1.83</v>
      </c>
      <c r="HV53" s="45">
        <v>1.83</v>
      </c>
      <c r="HW53" s="45">
        <v>1.83</v>
      </c>
      <c r="HX53" s="45">
        <v>1.83</v>
      </c>
      <c r="HY53" s="45">
        <v>1.83</v>
      </c>
      <c r="HZ53" s="45">
        <v>1.83</v>
      </c>
      <c r="IA53" s="45">
        <v>1.83</v>
      </c>
      <c r="IB53" s="45">
        <v>1.83</v>
      </c>
      <c r="IC53" s="45">
        <v>1.83</v>
      </c>
      <c r="ID53" s="45">
        <v>1.83</v>
      </c>
      <c r="IE53" s="45">
        <v>1.83</v>
      </c>
      <c r="IF53" s="45">
        <v>1.83</v>
      </c>
      <c r="IG53" s="45">
        <v>1.83</v>
      </c>
      <c r="IH53" s="45">
        <v>1.83</v>
      </c>
      <c r="II53" s="45">
        <v>1.83</v>
      </c>
      <c r="IJ53" s="45">
        <v>1.83</v>
      </c>
      <c r="IK53" s="45">
        <v>1.83</v>
      </c>
      <c r="IL53" s="45">
        <v>1.83</v>
      </c>
      <c r="IM53" s="45">
        <v>1.83</v>
      </c>
      <c r="IN53" s="45">
        <v>1.83</v>
      </c>
      <c r="IO53" s="45">
        <v>1.83</v>
      </c>
      <c r="IP53" s="45">
        <v>1.83</v>
      </c>
      <c r="IQ53" s="45">
        <v>1.83</v>
      </c>
      <c r="IR53" s="45">
        <v>1.83</v>
      </c>
      <c r="IS53" s="45">
        <v>1.83</v>
      </c>
      <c r="IT53" s="45">
        <v>1.83</v>
      </c>
      <c r="IU53" s="45">
        <v>1.83</v>
      </c>
      <c r="IV53"/>
    </row>
    <row r="54" spans="1:256" s="43" customFormat="1" ht="13.15" customHeight="1" thickBot="1" x14ac:dyDescent="0.35">
      <c r="A54" s="139"/>
      <c r="B54" s="28"/>
      <c r="C54" s="28"/>
      <c r="D54" s="142"/>
      <c r="E54" s="116"/>
      <c r="F54" s="143"/>
      <c r="G54" s="116"/>
      <c r="H54" s="116"/>
      <c r="I54" s="28"/>
      <c r="J54" s="28"/>
      <c r="K54" s="28"/>
      <c r="L54" s="8"/>
      <c r="M54" s="8"/>
      <c r="N54" s="48"/>
      <c r="O54" s="46">
        <v>1.72</v>
      </c>
      <c r="P54" s="47">
        <v>1.72</v>
      </c>
      <c r="Q54" s="47">
        <v>1.72</v>
      </c>
      <c r="R54" s="47">
        <v>1.72</v>
      </c>
      <c r="S54" s="47">
        <v>1.72</v>
      </c>
      <c r="T54" s="47">
        <v>1.72</v>
      </c>
      <c r="U54" s="47">
        <v>1.72</v>
      </c>
      <c r="V54" s="47">
        <v>1.72</v>
      </c>
      <c r="W54" s="47">
        <v>1.72</v>
      </c>
      <c r="X54" s="47">
        <v>1.72</v>
      </c>
      <c r="Y54" s="47">
        <v>1.72</v>
      </c>
      <c r="Z54" s="47">
        <v>1.72</v>
      </c>
      <c r="AA54" s="47">
        <v>1.72</v>
      </c>
      <c r="AB54" s="47">
        <v>1.72</v>
      </c>
      <c r="AC54" s="47">
        <v>1.72</v>
      </c>
      <c r="AD54" s="47">
        <v>1.72</v>
      </c>
      <c r="AE54" s="47">
        <v>1.72</v>
      </c>
      <c r="AF54" s="47">
        <v>1.72</v>
      </c>
      <c r="AG54" s="47">
        <v>1.72</v>
      </c>
      <c r="AH54" s="47">
        <v>1.72</v>
      </c>
      <c r="AI54" s="47">
        <v>1.72</v>
      </c>
      <c r="AJ54" s="47">
        <v>1.72</v>
      </c>
      <c r="AK54" s="47">
        <v>1.72</v>
      </c>
      <c r="AL54" s="47">
        <v>1.72</v>
      </c>
      <c r="AM54" s="47">
        <v>1.72</v>
      </c>
      <c r="AN54" s="47">
        <v>1.72</v>
      </c>
      <c r="AO54" s="47">
        <v>1.72</v>
      </c>
      <c r="AP54" s="47">
        <v>1.72</v>
      </c>
      <c r="AQ54" s="47">
        <v>1.72</v>
      </c>
      <c r="AR54" s="47">
        <v>1.72</v>
      </c>
      <c r="AS54" s="47">
        <v>1.72</v>
      </c>
      <c r="AT54" s="47">
        <v>1.72</v>
      </c>
      <c r="AU54" s="47">
        <v>1.72</v>
      </c>
      <c r="AV54" s="47">
        <v>1.72</v>
      </c>
      <c r="AW54" s="47">
        <v>1.72</v>
      </c>
      <c r="AX54" s="47">
        <v>1.72</v>
      </c>
      <c r="AY54" s="47">
        <v>1.72</v>
      </c>
      <c r="AZ54" s="47">
        <v>1.72</v>
      </c>
      <c r="BA54" s="47">
        <v>1.72</v>
      </c>
      <c r="BB54" s="47">
        <v>1.72</v>
      </c>
      <c r="BC54" s="47">
        <v>1.72</v>
      </c>
      <c r="BD54" s="47">
        <v>1.72</v>
      </c>
      <c r="BE54" s="47">
        <v>1.72</v>
      </c>
      <c r="BF54" s="47">
        <v>1.72</v>
      </c>
      <c r="BG54" s="47">
        <v>1.72</v>
      </c>
      <c r="BH54" s="47">
        <v>1.72</v>
      </c>
      <c r="BI54" s="47">
        <v>1.72</v>
      </c>
      <c r="BJ54" s="47">
        <v>1.72</v>
      </c>
      <c r="BK54" s="47">
        <v>1.72</v>
      </c>
      <c r="BL54" s="47">
        <v>1.72</v>
      </c>
      <c r="BM54" s="47">
        <v>1.72</v>
      </c>
      <c r="BN54" s="47">
        <v>1.72</v>
      </c>
      <c r="BO54" s="47">
        <v>1.72</v>
      </c>
      <c r="BP54" s="47">
        <v>1.72</v>
      </c>
      <c r="BQ54" s="47">
        <v>1.72</v>
      </c>
      <c r="BR54" s="47">
        <v>1.72</v>
      </c>
      <c r="BS54" s="47">
        <v>1.72</v>
      </c>
      <c r="BT54" s="47">
        <v>1.72</v>
      </c>
      <c r="BU54" s="47">
        <v>1.72</v>
      </c>
      <c r="BV54" s="47">
        <v>1.72</v>
      </c>
      <c r="BW54" s="47">
        <v>1.72</v>
      </c>
      <c r="BX54" s="47">
        <v>1.72</v>
      </c>
      <c r="BY54" s="47">
        <v>1.72</v>
      </c>
      <c r="BZ54" s="47">
        <v>1.72</v>
      </c>
      <c r="CA54" s="47">
        <v>1.72</v>
      </c>
      <c r="CB54" s="47">
        <v>1.72</v>
      </c>
      <c r="CC54" s="47">
        <v>1.72</v>
      </c>
      <c r="CD54" s="47">
        <v>1.72</v>
      </c>
      <c r="CE54" s="47">
        <v>1.72</v>
      </c>
      <c r="CF54" s="47">
        <v>1.72</v>
      </c>
      <c r="CG54" s="47">
        <v>1.72</v>
      </c>
      <c r="CH54" s="47">
        <v>1.72</v>
      </c>
      <c r="CI54" s="47">
        <v>1.72</v>
      </c>
      <c r="CJ54" s="47">
        <v>1.72</v>
      </c>
      <c r="CK54" s="47">
        <v>1.72</v>
      </c>
      <c r="CL54" s="47">
        <v>1.72</v>
      </c>
      <c r="CM54" s="47">
        <v>1.72</v>
      </c>
      <c r="CN54" s="47">
        <v>1.72</v>
      </c>
      <c r="CO54" s="47">
        <v>1.72</v>
      </c>
      <c r="CP54" s="47">
        <v>1.72</v>
      </c>
      <c r="CQ54" s="47">
        <v>1.72</v>
      </c>
      <c r="CR54" s="47">
        <v>1.72</v>
      </c>
      <c r="CS54" s="47">
        <v>1.72</v>
      </c>
      <c r="CT54" s="47">
        <v>1.72</v>
      </c>
      <c r="CU54" s="47">
        <v>1.72</v>
      </c>
      <c r="CV54" s="47">
        <v>1.72</v>
      </c>
      <c r="CW54" s="47">
        <v>1.72</v>
      </c>
      <c r="CX54" s="47">
        <v>1.72</v>
      </c>
      <c r="CY54" s="47">
        <v>1.72</v>
      </c>
      <c r="CZ54" s="47">
        <v>1.72</v>
      </c>
      <c r="DA54" s="47">
        <v>1.72</v>
      </c>
      <c r="DB54" s="47">
        <v>1.72</v>
      </c>
      <c r="DC54" s="47">
        <v>1.72</v>
      </c>
      <c r="DD54" s="47">
        <v>1.72</v>
      </c>
      <c r="DE54" s="47">
        <v>1.72</v>
      </c>
      <c r="DF54" s="47">
        <v>1.72</v>
      </c>
      <c r="DG54" s="47">
        <v>1.72</v>
      </c>
      <c r="DH54" s="47">
        <v>1.72</v>
      </c>
      <c r="DI54" s="47">
        <v>1.72</v>
      </c>
      <c r="DJ54" s="47">
        <v>1.72</v>
      </c>
      <c r="DK54" s="47">
        <v>1.72</v>
      </c>
      <c r="DL54" s="47">
        <v>1.72</v>
      </c>
      <c r="DM54" s="47">
        <v>1.72</v>
      </c>
      <c r="DN54" s="47">
        <v>1.72</v>
      </c>
      <c r="DO54" s="47">
        <v>1.72</v>
      </c>
      <c r="DP54" s="47">
        <v>1.72</v>
      </c>
      <c r="DQ54" s="47">
        <v>1.72</v>
      </c>
      <c r="DR54" s="47">
        <v>1.72</v>
      </c>
      <c r="DS54" s="47">
        <v>1.72</v>
      </c>
      <c r="DT54" s="47">
        <v>1.72</v>
      </c>
      <c r="DU54" s="47">
        <v>1.72</v>
      </c>
      <c r="DV54" s="47">
        <v>1.72</v>
      </c>
      <c r="DW54" s="47">
        <v>1.72</v>
      </c>
      <c r="DX54" s="47">
        <v>1.72</v>
      </c>
      <c r="DY54" s="47">
        <v>1.72</v>
      </c>
      <c r="DZ54" s="47">
        <v>1.72</v>
      </c>
      <c r="EA54" s="47">
        <v>1.72</v>
      </c>
      <c r="EB54" s="47">
        <v>1.72</v>
      </c>
      <c r="EC54" s="47">
        <v>1.72</v>
      </c>
      <c r="ED54" s="47">
        <v>1.72</v>
      </c>
      <c r="EE54" s="47">
        <v>1.72</v>
      </c>
      <c r="EF54" s="47">
        <v>1.72</v>
      </c>
      <c r="EG54" s="47">
        <v>1.72</v>
      </c>
      <c r="EH54" s="47">
        <v>1.72</v>
      </c>
      <c r="EI54" s="47">
        <v>1.72</v>
      </c>
      <c r="EJ54" s="47">
        <v>1.72</v>
      </c>
      <c r="EK54" s="47">
        <v>1.72</v>
      </c>
      <c r="EL54" s="47">
        <v>1.72</v>
      </c>
      <c r="EM54" s="47">
        <v>1.72</v>
      </c>
      <c r="EN54" s="47">
        <v>1.72</v>
      </c>
      <c r="EO54" s="47">
        <v>1.72</v>
      </c>
      <c r="EP54" s="47">
        <v>1.72</v>
      </c>
      <c r="EQ54" s="47">
        <v>1.72</v>
      </c>
      <c r="ER54" s="47">
        <v>1.72</v>
      </c>
      <c r="ES54" s="47">
        <v>1.72</v>
      </c>
      <c r="ET54" s="47">
        <v>1.72</v>
      </c>
      <c r="EU54" s="47">
        <v>1.72</v>
      </c>
      <c r="EV54" s="47">
        <v>1.72</v>
      </c>
      <c r="EW54" s="47">
        <v>1.72</v>
      </c>
      <c r="EX54" s="47">
        <v>1.72</v>
      </c>
      <c r="EY54" s="47">
        <v>1.72</v>
      </c>
      <c r="EZ54" s="47">
        <v>1.72</v>
      </c>
      <c r="FA54" s="47">
        <v>1.72</v>
      </c>
      <c r="FB54" s="47">
        <v>1.72</v>
      </c>
      <c r="FC54" s="47">
        <v>1.72</v>
      </c>
      <c r="FD54" s="47">
        <v>1.72</v>
      </c>
      <c r="FE54" s="47">
        <v>1.72</v>
      </c>
      <c r="FF54" s="47">
        <v>1.72</v>
      </c>
      <c r="FG54" s="47">
        <v>1.72</v>
      </c>
      <c r="FH54" s="47">
        <v>1.72</v>
      </c>
      <c r="FI54" s="47">
        <v>1.72</v>
      </c>
      <c r="FJ54" s="47">
        <v>1.72</v>
      </c>
      <c r="FK54" s="47">
        <v>1.72</v>
      </c>
      <c r="FL54" s="47">
        <v>1.72</v>
      </c>
      <c r="FM54" s="47">
        <v>1.72</v>
      </c>
      <c r="FN54" s="47">
        <v>1.72</v>
      </c>
      <c r="FO54" s="47">
        <v>1.72</v>
      </c>
      <c r="FP54" s="47">
        <v>1.72</v>
      </c>
      <c r="FQ54" s="47">
        <v>1.72</v>
      </c>
      <c r="FR54" s="47">
        <v>1.72</v>
      </c>
      <c r="FS54" s="47">
        <v>1.72</v>
      </c>
      <c r="FT54" s="47">
        <v>1.72</v>
      </c>
      <c r="FU54" s="47">
        <v>1.72</v>
      </c>
      <c r="FV54" s="47">
        <v>1.72</v>
      </c>
      <c r="FW54" s="47">
        <v>1.72</v>
      </c>
      <c r="FX54" s="47">
        <v>1.72</v>
      </c>
      <c r="FY54" s="47">
        <v>1.72</v>
      </c>
      <c r="FZ54" s="47">
        <v>1.72</v>
      </c>
      <c r="GA54" s="47">
        <v>1.72</v>
      </c>
      <c r="GB54" s="47">
        <v>1.72</v>
      </c>
      <c r="GC54" s="47">
        <v>1.72</v>
      </c>
      <c r="GD54" s="47">
        <v>1.72</v>
      </c>
      <c r="GE54" s="47">
        <v>1.72</v>
      </c>
      <c r="GF54" s="47">
        <v>1.72</v>
      </c>
      <c r="GG54" s="47">
        <v>1.72</v>
      </c>
      <c r="GH54" s="47">
        <v>1.72</v>
      </c>
      <c r="GI54" s="47">
        <v>1.72</v>
      </c>
      <c r="GJ54" s="47">
        <v>1.72</v>
      </c>
      <c r="GK54" s="47">
        <v>1.72</v>
      </c>
      <c r="GL54" s="47">
        <v>1.72</v>
      </c>
      <c r="GM54" s="47">
        <v>1.72</v>
      </c>
      <c r="GN54" s="47">
        <v>1.72</v>
      </c>
      <c r="GO54" s="47">
        <v>1.72</v>
      </c>
      <c r="GP54" s="47">
        <v>1.72</v>
      </c>
      <c r="GQ54" s="47">
        <v>1.72</v>
      </c>
      <c r="GR54" s="47">
        <v>1.72</v>
      </c>
      <c r="GS54" s="47">
        <v>1.72</v>
      </c>
      <c r="GT54" s="47">
        <v>1.72</v>
      </c>
      <c r="GU54" s="47">
        <v>1.72</v>
      </c>
      <c r="GV54" s="47">
        <v>1.72</v>
      </c>
      <c r="GW54" s="47">
        <v>1.72</v>
      </c>
      <c r="GX54" s="47">
        <v>1.72</v>
      </c>
      <c r="GY54" s="47">
        <v>1.72</v>
      </c>
      <c r="GZ54" s="47">
        <v>1.72</v>
      </c>
      <c r="HA54" s="47">
        <v>1.72</v>
      </c>
      <c r="HB54" s="47">
        <v>1.72</v>
      </c>
      <c r="HC54" s="47">
        <v>1.72</v>
      </c>
      <c r="HD54" s="47">
        <v>1.72</v>
      </c>
      <c r="HE54" s="47">
        <v>1.72</v>
      </c>
      <c r="HF54" s="47">
        <v>1.72</v>
      </c>
      <c r="HG54" s="47">
        <v>1.72</v>
      </c>
      <c r="HH54" s="47">
        <v>1.72</v>
      </c>
      <c r="HI54" s="47">
        <v>1.72</v>
      </c>
      <c r="HJ54" s="47">
        <v>1.72</v>
      </c>
      <c r="HK54" s="47">
        <v>1.72</v>
      </c>
      <c r="HL54" s="47">
        <v>1.72</v>
      </c>
      <c r="HM54" s="47">
        <v>1.72</v>
      </c>
      <c r="HN54" s="47">
        <v>1.72</v>
      </c>
      <c r="HO54" s="47">
        <v>1.72</v>
      </c>
      <c r="HP54" s="47">
        <v>1.72</v>
      </c>
      <c r="HQ54" s="47">
        <v>1.72</v>
      </c>
      <c r="HR54" s="47">
        <v>1.72</v>
      </c>
      <c r="HS54" s="47">
        <v>1.72</v>
      </c>
      <c r="HT54" s="47">
        <v>1.72</v>
      </c>
      <c r="HU54" s="47">
        <v>1.72</v>
      </c>
      <c r="HV54" s="47">
        <v>1.72</v>
      </c>
      <c r="HW54" s="47">
        <v>1.72</v>
      </c>
      <c r="HX54" s="47">
        <v>1.72</v>
      </c>
      <c r="HY54" s="47">
        <v>1.72</v>
      </c>
      <c r="HZ54" s="47">
        <v>1.72</v>
      </c>
      <c r="IA54" s="47">
        <v>1.72</v>
      </c>
      <c r="IB54" s="47">
        <v>1.72</v>
      </c>
      <c r="IC54" s="47">
        <v>1.72</v>
      </c>
      <c r="ID54" s="47">
        <v>1.72</v>
      </c>
      <c r="IE54" s="47">
        <v>1.72</v>
      </c>
      <c r="IF54" s="47">
        <v>1.72</v>
      </c>
      <c r="IG54" s="47">
        <v>1.72</v>
      </c>
      <c r="IH54" s="47">
        <v>1.72</v>
      </c>
      <c r="II54" s="47">
        <v>1.72</v>
      </c>
      <c r="IJ54" s="47">
        <v>1.72</v>
      </c>
      <c r="IK54" s="47">
        <v>1.72</v>
      </c>
      <c r="IL54" s="47">
        <v>1.72</v>
      </c>
      <c r="IM54" s="47">
        <v>1.72</v>
      </c>
      <c r="IN54" s="47">
        <v>1.72</v>
      </c>
      <c r="IO54" s="47">
        <v>1.72</v>
      </c>
      <c r="IP54" s="47">
        <v>1.72</v>
      </c>
      <c r="IQ54" s="47">
        <v>1.72</v>
      </c>
      <c r="IR54" s="47">
        <v>1.72</v>
      </c>
      <c r="IS54" s="47">
        <v>1.72</v>
      </c>
      <c r="IT54" s="47">
        <v>1.72</v>
      </c>
      <c r="IU54" s="47">
        <v>1.72</v>
      </c>
      <c r="IV54"/>
    </row>
    <row r="55" spans="1:256" s="49" customFormat="1" ht="13.15" customHeight="1" thickTop="1" thickBot="1" x14ac:dyDescent="0.35">
      <c r="A55" s="139"/>
      <c r="B55" s="139"/>
      <c r="C55" s="28"/>
      <c r="D55" s="142"/>
      <c r="E55" s="139"/>
      <c r="F55" s="143"/>
      <c r="G55" s="116"/>
      <c r="H55" s="116"/>
      <c r="I55" s="28"/>
      <c r="J55" s="28"/>
      <c r="K55" s="28"/>
      <c r="L55" s="8"/>
      <c r="M55" s="8"/>
      <c r="N55" s="48"/>
      <c r="O55" s="48">
        <v>1.61</v>
      </c>
      <c r="P55" s="48">
        <v>1.61</v>
      </c>
      <c r="Q55" s="48">
        <v>1.61</v>
      </c>
      <c r="R55" s="48">
        <v>1.61</v>
      </c>
      <c r="S55" s="48">
        <v>1.61</v>
      </c>
      <c r="T55" s="48">
        <v>1.61</v>
      </c>
      <c r="U55" s="48">
        <v>1.61</v>
      </c>
      <c r="V55" s="48">
        <v>1.61</v>
      </c>
      <c r="W55" s="48">
        <v>1.61</v>
      </c>
      <c r="X55" s="48">
        <v>1.61</v>
      </c>
      <c r="Y55" s="48">
        <v>1.61</v>
      </c>
      <c r="Z55" s="48">
        <v>1.61</v>
      </c>
      <c r="AA55" s="48">
        <v>1.61</v>
      </c>
      <c r="AB55" s="48">
        <v>1.61</v>
      </c>
      <c r="AC55" s="48">
        <v>1.61</v>
      </c>
      <c r="AD55" s="48">
        <v>1.61</v>
      </c>
      <c r="AE55" s="48">
        <v>1.61</v>
      </c>
      <c r="AF55" s="48">
        <v>1.61</v>
      </c>
      <c r="AG55" s="48">
        <v>1.61</v>
      </c>
      <c r="AH55" s="48">
        <v>1.61</v>
      </c>
      <c r="AI55" s="48">
        <v>1.61</v>
      </c>
      <c r="AJ55" s="48">
        <v>1.61</v>
      </c>
      <c r="AK55" s="48">
        <v>1.61</v>
      </c>
      <c r="AL55" s="48">
        <v>1.61</v>
      </c>
      <c r="AM55" s="48">
        <v>1.61</v>
      </c>
      <c r="AN55" s="48">
        <v>1.61</v>
      </c>
      <c r="AO55" s="48">
        <v>1.61</v>
      </c>
      <c r="AP55" s="48">
        <v>1.61</v>
      </c>
      <c r="AQ55" s="48">
        <v>1.61</v>
      </c>
      <c r="AR55" s="48">
        <v>1.61</v>
      </c>
      <c r="AS55" s="48">
        <v>1.61</v>
      </c>
      <c r="AT55" s="48">
        <v>1.61</v>
      </c>
      <c r="AU55" s="48">
        <v>1.61</v>
      </c>
      <c r="AV55" s="48">
        <v>1.61</v>
      </c>
      <c r="AW55" s="48">
        <v>1.61</v>
      </c>
      <c r="AX55" s="48">
        <v>1.61</v>
      </c>
      <c r="AY55" s="48">
        <v>1.61</v>
      </c>
      <c r="AZ55" s="48">
        <v>1.61</v>
      </c>
      <c r="BA55" s="48">
        <v>1.61</v>
      </c>
      <c r="BB55" s="48">
        <v>1.61</v>
      </c>
      <c r="BC55" s="48">
        <v>1.61</v>
      </c>
      <c r="BD55" s="48">
        <v>1.61</v>
      </c>
      <c r="BE55" s="48">
        <v>1.61</v>
      </c>
      <c r="BF55" s="48">
        <v>1.61</v>
      </c>
      <c r="BG55" s="48">
        <v>1.61</v>
      </c>
      <c r="BH55" s="48">
        <v>1.61</v>
      </c>
      <c r="BI55" s="48">
        <v>1.61</v>
      </c>
      <c r="BJ55" s="48">
        <v>1.61</v>
      </c>
      <c r="BK55" s="48">
        <v>1.61</v>
      </c>
      <c r="BL55" s="48">
        <v>1.61</v>
      </c>
      <c r="BM55" s="48">
        <v>1.61</v>
      </c>
      <c r="BN55" s="48">
        <v>1.61</v>
      </c>
      <c r="BO55" s="48">
        <v>1.61</v>
      </c>
      <c r="BP55" s="48">
        <v>1.61</v>
      </c>
      <c r="BQ55" s="48">
        <v>1.61</v>
      </c>
      <c r="BR55" s="48">
        <v>1.61</v>
      </c>
      <c r="BS55" s="48">
        <v>1.61</v>
      </c>
      <c r="BT55" s="48">
        <v>1.61</v>
      </c>
      <c r="BU55" s="48">
        <v>1.61</v>
      </c>
      <c r="BV55" s="48">
        <v>1.61</v>
      </c>
      <c r="BW55" s="48">
        <v>1.61</v>
      </c>
      <c r="BX55" s="48">
        <v>1.61</v>
      </c>
      <c r="BY55" s="48">
        <v>1.61</v>
      </c>
      <c r="BZ55" s="48">
        <v>1.61</v>
      </c>
      <c r="CA55" s="48">
        <v>1.61</v>
      </c>
      <c r="CB55" s="48">
        <v>1.61</v>
      </c>
      <c r="CC55" s="48">
        <v>1.61</v>
      </c>
      <c r="CD55" s="48">
        <v>1.61</v>
      </c>
      <c r="CE55" s="48">
        <v>1.61</v>
      </c>
      <c r="CF55" s="48">
        <v>1.61</v>
      </c>
      <c r="CG55" s="48">
        <v>1.61</v>
      </c>
      <c r="CH55" s="48">
        <v>1.61</v>
      </c>
      <c r="CI55" s="48">
        <v>1.61</v>
      </c>
      <c r="CJ55" s="48">
        <v>1.61</v>
      </c>
      <c r="CK55" s="48">
        <v>1.61</v>
      </c>
      <c r="CL55" s="48">
        <v>1.61</v>
      </c>
      <c r="CM55" s="48">
        <v>1.61</v>
      </c>
      <c r="CN55" s="48">
        <v>1.61</v>
      </c>
      <c r="CO55" s="48">
        <v>1.61</v>
      </c>
      <c r="CP55" s="48">
        <v>1.61</v>
      </c>
      <c r="CQ55" s="48">
        <v>1.61</v>
      </c>
      <c r="CR55" s="48">
        <v>1.61</v>
      </c>
      <c r="CS55" s="48">
        <v>1.61</v>
      </c>
      <c r="CT55" s="48">
        <v>1.61</v>
      </c>
      <c r="CU55" s="48">
        <v>1.61</v>
      </c>
      <c r="CV55" s="48">
        <v>1.61</v>
      </c>
      <c r="CW55" s="48">
        <v>1.61</v>
      </c>
      <c r="CX55" s="48">
        <v>1.61</v>
      </c>
      <c r="CY55" s="48">
        <v>1.61</v>
      </c>
      <c r="CZ55" s="48">
        <v>1.61</v>
      </c>
      <c r="DA55" s="48">
        <v>1.61</v>
      </c>
      <c r="DB55" s="48">
        <v>1.61</v>
      </c>
      <c r="DC55" s="48">
        <v>1.61</v>
      </c>
      <c r="DD55" s="48">
        <v>1.61</v>
      </c>
      <c r="DE55" s="48">
        <v>1.61</v>
      </c>
      <c r="DF55" s="48">
        <v>1.61</v>
      </c>
      <c r="DG55" s="48">
        <v>1.61</v>
      </c>
      <c r="DH55" s="48">
        <v>1.61</v>
      </c>
      <c r="DI55" s="48">
        <v>1.61</v>
      </c>
      <c r="DJ55" s="48">
        <v>1.61</v>
      </c>
      <c r="DK55" s="48">
        <v>1.61</v>
      </c>
      <c r="DL55" s="48">
        <v>1.61</v>
      </c>
      <c r="DM55" s="48">
        <v>1.61</v>
      </c>
      <c r="DN55" s="48">
        <v>1.61</v>
      </c>
      <c r="DO55" s="48">
        <v>1.61</v>
      </c>
      <c r="DP55" s="48">
        <v>1.61</v>
      </c>
      <c r="DQ55" s="48">
        <v>1.61</v>
      </c>
      <c r="DR55" s="48">
        <v>1.61</v>
      </c>
      <c r="DS55" s="48">
        <v>1.61</v>
      </c>
      <c r="DT55" s="48">
        <v>1.61</v>
      </c>
      <c r="DU55" s="48">
        <v>1.61</v>
      </c>
      <c r="DV55" s="48">
        <v>1.61</v>
      </c>
      <c r="DW55" s="48">
        <v>1.61</v>
      </c>
      <c r="DX55" s="48">
        <v>1.61</v>
      </c>
      <c r="DY55" s="48">
        <v>1.61</v>
      </c>
      <c r="DZ55" s="48">
        <v>1.61</v>
      </c>
      <c r="EA55" s="48">
        <v>1.61</v>
      </c>
      <c r="EB55" s="48">
        <v>1.61</v>
      </c>
      <c r="EC55" s="48">
        <v>1.61</v>
      </c>
      <c r="ED55" s="48">
        <v>1.61</v>
      </c>
      <c r="EE55" s="48">
        <v>1.61</v>
      </c>
      <c r="EF55" s="48">
        <v>1.61</v>
      </c>
      <c r="EG55" s="48">
        <v>1.61</v>
      </c>
      <c r="EH55" s="48">
        <v>1.61</v>
      </c>
      <c r="EI55" s="48">
        <v>1.61</v>
      </c>
      <c r="EJ55" s="48">
        <v>1.61</v>
      </c>
      <c r="EK55" s="48">
        <v>1.61</v>
      </c>
      <c r="EL55" s="48">
        <v>1.61</v>
      </c>
      <c r="EM55" s="48">
        <v>1.61</v>
      </c>
      <c r="EN55" s="48">
        <v>1.61</v>
      </c>
      <c r="EO55" s="48">
        <v>1.61</v>
      </c>
      <c r="EP55" s="48">
        <v>1.61</v>
      </c>
      <c r="EQ55" s="48">
        <v>1.61</v>
      </c>
      <c r="ER55" s="48">
        <v>1.61</v>
      </c>
      <c r="ES55" s="48">
        <v>1.61</v>
      </c>
      <c r="ET55" s="48">
        <v>1.61</v>
      </c>
      <c r="EU55" s="48">
        <v>1.61</v>
      </c>
      <c r="EV55" s="48">
        <v>1.61</v>
      </c>
      <c r="EW55" s="48">
        <v>1.61</v>
      </c>
      <c r="EX55" s="48">
        <v>1.61</v>
      </c>
      <c r="EY55" s="48">
        <v>1.61</v>
      </c>
      <c r="EZ55" s="48">
        <v>1.61</v>
      </c>
      <c r="FA55" s="48">
        <v>1.61</v>
      </c>
      <c r="FB55" s="48">
        <v>1.61</v>
      </c>
      <c r="FC55" s="48">
        <v>1.61</v>
      </c>
      <c r="FD55" s="48">
        <v>1.61</v>
      </c>
      <c r="FE55" s="48">
        <v>1.61</v>
      </c>
      <c r="FF55" s="48">
        <v>1.61</v>
      </c>
      <c r="FG55" s="48">
        <v>1.61</v>
      </c>
      <c r="FH55" s="48">
        <v>1.61</v>
      </c>
      <c r="FI55" s="48">
        <v>1.61</v>
      </c>
      <c r="FJ55" s="48">
        <v>1.61</v>
      </c>
      <c r="FK55" s="48">
        <v>1.61</v>
      </c>
      <c r="FL55" s="48">
        <v>1.61</v>
      </c>
      <c r="FM55" s="48">
        <v>1.61</v>
      </c>
      <c r="FN55" s="48">
        <v>1.61</v>
      </c>
      <c r="FO55" s="48">
        <v>1.61</v>
      </c>
      <c r="FP55" s="48">
        <v>1.61</v>
      </c>
      <c r="FQ55" s="48">
        <v>1.61</v>
      </c>
      <c r="FR55" s="48">
        <v>1.61</v>
      </c>
      <c r="FS55" s="48">
        <v>1.61</v>
      </c>
      <c r="FT55" s="48">
        <v>1.61</v>
      </c>
      <c r="FU55" s="48">
        <v>1.61</v>
      </c>
      <c r="FV55" s="48">
        <v>1.61</v>
      </c>
      <c r="FW55" s="48">
        <v>1.61</v>
      </c>
      <c r="FX55" s="48">
        <v>1.61</v>
      </c>
      <c r="FY55" s="48">
        <v>1.61</v>
      </c>
      <c r="FZ55" s="48">
        <v>1.61</v>
      </c>
      <c r="GA55" s="48">
        <v>1.61</v>
      </c>
      <c r="GB55" s="48">
        <v>1.61</v>
      </c>
      <c r="GC55" s="48">
        <v>1.61</v>
      </c>
      <c r="GD55" s="48">
        <v>1.61</v>
      </c>
      <c r="GE55" s="48">
        <v>1.61</v>
      </c>
      <c r="GF55" s="48">
        <v>1.61</v>
      </c>
      <c r="GG55" s="48">
        <v>1.61</v>
      </c>
      <c r="GH55" s="48">
        <v>1.61</v>
      </c>
      <c r="GI55" s="48">
        <v>1.61</v>
      </c>
      <c r="GJ55" s="48">
        <v>1.61</v>
      </c>
      <c r="GK55" s="48">
        <v>1.61</v>
      </c>
      <c r="GL55" s="48">
        <v>1.61</v>
      </c>
      <c r="GM55" s="48">
        <v>1.61</v>
      </c>
      <c r="GN55" s="48">
        <v>1.61</v>
      </c>
      <c r="GO55" s="48">
        <v>1.61</v>
      </c>
      <c r="GP55" s="48">
        <v>1.61</v>
      </c>
      <c r="GQ55" s="48">
        <v>1.61</v>
      </c>
      <c r="GR55" s="48">
        <v>1.61</v>
      </c>
      <c r="GS55" s="48">
        <v>1.61</v>
      </c>
      <c r="GT55" s="48">
        <v>1.61</v>
      </c>
      <c r="GU55" s="48">
        <v>1.61</v>
      </c>
      <c r="GV55" s="48">
        <v>1.61</v>
      </c>
      <c r="GW55" s="48">
        <v>1.61</v>
      </c>
      <c r="GX55" s="48">
        <v>1.61</v>
      </c>
      <c r="GY55" s="48">
        <v>1.61</v>
      </c>
      <c r="GZ55" s="48">
        <v>1.61</v>
      </c>
      <c r="HA55" s="48">
        <v>1.61</v>
      </c>
      <c r="HB55" s="48">
        <v>1.61</v>
      </c>
      <c r="HC55" s="48">
        <v>1.61</v>
      </c>
      <c r="HD55" s="48">
        <v>1.61</v>
      </c>
      <c r="HE55" s="48">
        <v>1.61</v>
      </c>
      <c r="HF55" s="48">
        <v>1.61</v>
      </c>
      <c r="HG55" s="48">
        <v>1.61</v>
      </c>
      <c r="HH55" s="48">
        <v>1.61</v>
      </c>
      <c r="HI55" s="48">
        <v>1.61</v>
      </c>
      <c r="HJ55" s="48">
        <v>1.61</v>
      </c>
      <c r="HK55" s="48">
        <v>1.61</v>
      </c>
      <c r="HL55" s="48">
        <v>1.61</v>
      </c>
      <c r="HM55" s="48">
        <v>1.61</v>
      </c>
      <c r="HN55" s="48">
        <v>1.61</v>
      </c>
      <c r="HO55" s="48">
        <v>1.61</v>
      </c>
      <c r="HP55" s="48">
        <v>1.61</v>
      </c>
      <c r="HQ55" s="48">
        <v>1.61</v>
      </c>
      <c r="HR55" s="48">
        <v>1.61</v>
      </c>
      <c r="HS55" s="48">
        <v>1.61</v>
      </c>
      <c r="HT55" s="48">
        <v>1.61</v>
      </c>
      <c r="HU55" s="48">
        <v>1.61</v>
      </c>
      <c r="HV55" s="48">
        <v>1.61</v>
      </c>
      <c r="HW55" s="48">
        <v>1.61</v>
      </c>
      <c r="HX55" s="48">
        <v>1.61</v>
      </c>
      <c r="HY55" s="48">
        <v>1.61</v>
      </c>
      <c r="HZ55" s="48">
        <v>1.61</v>
      </c>
      <c r="IA55" s="48">
        <v>1.61</v>
      </c>
      <c r="IB55" s="48">
        <v>1.61</v>
      </c>
      <c r="IC55" s="48">
        <v>1.61</v>
      </c>
      <c r="ID55" s="48">
        <v>1.61</v>
      </c>
      <c r="IE55" s="48">
        <v>1.61</v>
      </c>
      <c r="IF55" s="48">
        <v>1.61</v>
      </c>
      <c r="IG55" s="48">
        <v>1.61</v>
      </c>
      <c r="IH55" s="48">
        <v>1.61</v>
      </c>
      <c r="II55" s="48">
        <v>1.61</v>
      </c>
      <c r="IJ55" s="48">
        <v>1.61</v>
      </c>
      <c r="IK55" s="48">
        <v>1.61</v>
      </c>
      <c r="IL55" s="48">
        <v>1.61</v>
      </c>
      <c r="IM55" s="48">
        <v>1.61</v>
      </c>
      <c r="IN55" s="48">
        <v>1.61</v>
      </c>
      <c r="IO55" s="48">
        <v>1.61</v>
      </c>
      <c r="IP55" s="48">
        <v>1.61</v>
      </c>
      <c r="IQ55" s="48">
        <v>1.61</v>
      </c>
      <c r="IR55" s="48">
        <v>1.61</v>
      </c>
      <c r="IS55" s="48">
        <v>1.61</v>
      </c>
      <c r="IT55" s="48">
        <v>1.61</v>
      </c>
      <c r="IU55" s="48">
        <v>1.61</v>
      </c>
      <c r="IV55"/>
    </row>
    <row r="56" spans="1:256" s="50" customFormat="1" ht="13.15" customHeight="1" thickTop="1" x14ac:dyDescent="0.25">
      <c r="A56" s="139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48"/>
      <c r="O56" s="48">
        <v>1.5</v>
      </c>
      <c r="P56" s="48">
        <v>1.5</v>
      </c>
      <c r="Q56" s="48">
        <v>1.5</v>
      </c>
      <c r="R56" s="48">
        <v>1.5</v>
      </c>
      <c r="S56" s="48">
        <v>1.5</v>
      </c>
      <c r="T56" s="48">
        <v>1.5</v>
      </c>
      <c r="U56" s="48">
        <v>1.5</v>
      </c>
      <c r="V56" s="48">
        <v>1.5</v>
      </c>
      <c r="W56" s="48">
        <v>1.5</v>
      </c>
      <c r="X56" s="48">
        <v>1.5</v>
      </c>
      <c r="Y56" s="48">
        <v>1.5</v>
      </c>
      <c r="Z56" s="48">
        <v>1.5</v>
      </c>
      <c r="AA56" s="48">
        <v>1.5</v>
      </c>
      <c r="AB56" s="48">
        <v>1.5</v>
      </c>
      <c r="AC56" s="48">
        <v>1.5</v>
      </c>
      <c r="AD56" s="48">
        <v>1.5</v>
      </c>
      <c r="AE56" s="48">
        <v>1.5</v>
      </c>
      <c r="AF56" s="48">
        <v>1.5</v>
      </c>
      <c r="AG56" s="48">
        <v>1.5</v>
      </c>
      <c r="AH56" s="48">
        <v>1.5</v>
      </c>
      <c r="AI56" s="48">
        <v>1.5</v>
      </c>
      <c r="AJ56" s="48">
        <v>1.5</v>
      </c>
      <c r="AK56" s="48">
        <v>1.5</v>
      </c>
      <c r="AL56" s="48">
        <v>1.5</v>
      </c>
      <c r="AM56" s="48">
        <v>1.5</v>
      </c>
      <c r="AN56" s="48">
        <v>1.5</v>
      </c>
      <c r="AO56" s="48">
        <v>1.5</v>
      </c>
      <c r="AP56" s="48">
        <v>1.5</v>
      </c>
      <c r="AQ56" s="48">
        <v>1.5</v>
      </c>
      <c r="AR56" s="48">
        <v>1.5</v>
      </c>
      <c r="AS56" s="48">
        <v>1.5</v>
      </c>
      <c r="AT56" s="48">
        <v>1.5</v>
      </c>
      <c r="AU56" s="48">
        <v>1.5</v>
      </c>
      <c r="AV56" s="48">
        <v>1.5</v>
      </c>
      <c r="AW56" s="48">
        <v>1.5</v>
      </c>
      <c r="AX56" s="48">
        <v>1.5</v>
      </c>
      <c r="AY56" s="48">
        <v>1.5</v>
      </c>
      <c r="AZ56" s="48">
        <v>1.5</v>
      </c>
      <c r="BA56" s="48">
        <v>1.5</v>
      </c>
      <c r="BB56" s="48">
        <v>1.5</v>
      </c>
      <c r="BC56" s="48">
        <v>1.5</v>
      </c>
      <c r="BD56" s="48">
        <v>1.5</v>
      </c>
      <c r="BE56" s="48">
        <v>1.5</v>
      </c>
      <c r="BF56" s="48">
        <v>1.5</v>
      </c>
      <c r="BG56" s="48">
        <v>1.5</v>
      </c>
      <c r="BH56" s="48">
        <v>1.5</v>
      </c>
      <c r="BI56" s="48">
        <v>1.5</v>
      </c>
      <c r="BJ56" s="48">
        <v>1.5</v>
      </c>
      <c r="BK56" s="48">
        <v>1.5</v>
      </c>
      <c r="BL56" s="48">
        <v>1.5</v>
      </c>
      <c r="BM56" s="48">
        <v>1.5</v>
      </c>
      <c r="BN56" s="48">
        <v>1.5</v>
      </c>
      <c r="BO56" s="48">
        <v>1.5</v>
      </c>
      <c r="BP56" s="48">
        <v>1.5</v>
      </c>
      <c r="BQ56" s="48">
        <v>1.5</v>
      </c>
      <c r="BR56" s="48">
        <v>1.5</v>
      </c>
      <c r="BS56" s="48">
        <v>1.5</v>
      </c>
      <c r="BT56" s="48">
        <v>1.5</v>
      </c>
      <c r="BU56" s="48">
        <v>1.5</v>
      </c>
      <c r="BV56" s="48">
        <v>1.5</v>
      </c>
      <c r="BW56" s="48">
        <v>1.5</v>
      </c>
      <c r="BX56" s="48">
        <v>1.5</v>
      </c>
      <c r="BY56" s="48">
        <v>1.5</v>
      </c>
      <c r="BZ56" s="48">
        <v>1.5</v>
      </c>
      <c r="CA56" s="48">
        <v>1.5</v>
      </c>
      <c r="CB56" s="48">
        <v>1.5</v>
      </c>
      <c r="CC56" s="48">
        <v>1.5</v>
      </c>
      <c r="CD56" s="48">
        <v>1.5</v>
      </c>
      <c r="CE56" s="48">
        <v>1.5</v>
      </c>
      <c r="CF56" s="48">
        <v>1.5</v>
      </c>
      <c r="CG56" s="48">
        <v>1.5</v>
      </c>
      <c r="CH56" s="48">
        <v>1.5</v>
      </c>
      <c r="CI56" s="48">
        <v>1.5</v>
      </c>
      <c r="CJ56" s="48">
        <v>1.5</v>
      </c>
      <c r="CK56" s="48">
        <v>1.5</v>
      </c>
      <c r="CL56" s="48">
        <v>1.5</v>
      </c>
      <c r="CM56" s="48">
        <v>1.5</v>
      </c>
      <c r="CN56" s="48">
        <v>1.5</v>
      </c>
      <c r="CO56" s="48">
        <v>1.5</v>
      </c>
      <c r="CP56" s="48">
        <v>1.5</v>
      </c>
      <c r="CQ56" s="48">
        <v>1.5</v>
      </c>
      <c r="CR56" s="48">
        <v>1.5</v>
      </c>
      <c r="CS56" s="48">
        <v>1.5</v>
      </c>
      <c r="CT56" s="48">
        <v>1.5</v>
      </c>
      <c r="CU56" s="48">
        <v>1.5</v>
      </c>
      <c r="CV56" s="48">
        <v>1.5</v>
      </c>
      <c r="CW56" s="48">
        <v>1.5</v>
      </c>
      <c r="CX56" s="48">
        <v>1.5</v>
      </c>
      <c r="CY56" s="48">
        <v>1.5</v>
      </c>
      <c r="CZ56" s="48">
        <v>1.5</v>
      </c>
      <c r="DA56" s="48">
        <v>1.5</v>
      </c>
      <c r="DB56" s="48">
        <v>1.5</v>
      </c>
      <c r="DC56" s="48">
        <v>1.5</v>
      </c>
      <c r="DD56" s="48">
        <v>1.5</v>
      </c>
      <c r="DE56" s="48">
        <v>1.5</v>
      </c>
      <c r="DF56" s="48">
        <v>1.5</v>
      </c>
      <c r="DG56" s="48">
        <v>1.5</v>
      </c>
      <c r="DH56" s="48">
        <v>1.5</v>
      </c>
      <c r="DI56" s="48">
        <v>1.5</v>
      </c>
      <c r="DJ56" s="48">
        <v>1.5</v>
      </c>
      <c r="DK56" s="48">
        <v>1.5</v>
      </c>
      <c r="DL56" s="48">
        <v>1.5</v>
      </c>
      <c r="DM56" s="48">
        <v>1.5</v>
      </c>
      <c r="DN56" s="48">
        <v>1.5</v>
      </c>
      <c r="DO56" s="48">
        <v>1.5</v>
      </c>
      <c r="DP56" s="48">
        <v>1.5</v>
      </c>
      <c r="DQ56" s="48">
        <v>1.5</v>
      </c>
      <c r="DR56" s="48">
        <v>1.5</v>
      </c>
      <c r="DS56" s="48">
        <v>1.5</v>
      </c>
      <c r="DT56" s="48">
        <v>1.5</v>
      </c>
      <c r="DU56" s="48">
        <v>1.5</v>
      </c>
      <c r="DV56" s="48">
        <v>1.5</v>
      </c>
      <c r="DW56" s="48">
        <v>1.5</v>
      </c>
      <c r="DX56" s="48">
        <v>1.5</v>
      </c>
      <c r="DY56" s="48">
        <v>1.5</v>
      </c>
      <c r="DZ56" s="48">
        <v>1.5</v>
      </c>
      <c r="EA56" s="48">
        <v>1.5</v>
      </c>
      <c r="EB56" s="48">
        <v>1.5</v>
      </c>
      <c r="EC56" s="48">
        <v>1.5</v>
      </c>
      <c r="ED56" s="48">
        <v>1.5</v>
      </c>
      <c r="EE56" s="48">
        <v>1.5</v>
      </c>
      <c r="EF56" s="48">
        <v>1.5</v>
      </c>
      <c r="EG56" s="48">
        <v>1.5</v>
      </c>
      <c r="EH56" s="48">
        <v>1.5</v>
      </c>
      <c r="EI56" s="48">
        <v>1.5</v>
      </c>
      <c r="EJ56" s="48">
        <v>1.5</v>
      </c>
      <c r="EK56" s="48">
        <v>1.5</v>
      </c>
      <c r="EL56" s="48">
        <v>1.5</v>
      </c>
      <c r="EM56" s="48">
        <v>1.5</v>
      </c>
      <c r="EN56" s="48">
        <v>1.5</v>
      </c>
      <c r="EO56" s="48">
        <v>1.5</v>
      </c>
      <c r="EP56" s="48">
        <v>1.5</v>
      </c>
      <c r="EQ56" s="48">
        <v>1.5</v>
      </c>
      <c r="ER56" s="48">
        <v>1.5</v>
      </c>
      <c r="ES56" s="48">
        <v>1.5</v>
      </c>
      <c r="ET56" s="48">
        <v>1.5</v>
      </c>
      <c r="EU56" s="48">
        <v>1.5</v>
      </c>
      <c r="EV56" s="48">
        <v>1.5</v>
      </c>
      <c r="EW56" s="48">
        <v>1.5</v>
      </c>
      <c r="EX56" s="48">
        <v>1.5</v>
      </c>
      <c r="EY56" s="48">
        <v>1.5</v>
      </c>
      <c r="EZ56" s="48">
        <v>1.5</v>
      </c>
      <c r="FA56" s="48">
        <v>1.5</v>
      </c>
      <c r="FB56" s="48">
        <v>1.5</v>
      </c>
      <c r="FC56" s="48">
        <v>1.5</v>
      </c>
      <c r="FD56" s="48">
        <v>1.5</v>
      </c>
      <c r="FE56" s="48">
        <v>1.5</v>
      </c>
      <c r="FF56" s="48">
        <v>1.5</v>
      </c>
      <c r="FG56" s="48">
        <v>1.5</v>
      </c>
      <c r="FH56" s="48">
        <v>1.5</v>
      </c>
      <c r="FI56" s="48">
        <v>1.5</v>
      </c>
      <c r="FJ56" s="48">
        <v>1.5</v>
      </c>
      <c r="FK56" s="48">
        <v>1.5</v>
      </c>
      <c r="FL56" s="48">
        <v>1.5</v>
      </c>
      <c r="FM56" s="48">
        <v>1.5</v>
      </c>
      <c r="FN56" s="48">
        <v>1.5</v>
      </c>
      <c r="FO56" s="48">
        <v>1.5</v>
      </c>
      <c r="FP56" s="48">
        <v>1.5</v>
      </c>
      <c r="FQ56" s="48">
        <v>1.5</v>
      </c>
      <c r="FR56" s="48">
        <v>1.5</v>
      </c>
      <c r="FS56" s="48">
        <v>1.5</v>
      </c>
      <c r="FT56" s="48">
        <v>1.5</v>
      </c>
      <c r="FU56" s="48">
        <v>1.5</v>
      </c>
      <c r="FV56" s="48">
        <v>1.5</v>
      </c>
      <c r="FW56" s="48">
        <v>1.5</v>
      </c>
      <c r="FX56" s="48">
        <v>1.5</v>
      </c>
      <c r="FY56" s="48">
        <v>1.5</v>
      </c>
      <c r="FZ56" s="48">
        <v>1.5</v>
      </c>
      <c r="GA56" s="48">
        <v>1.5</v>
      </c>
      <c r="GB56" s="48">
        <v>1.5</v>
      </c>
      <c r="GC56" s="48">
        <v>1.5</v>
      </c>
      <c r="GD56" s="48">
        <v>1.5</v>
      </c>
      <c r="GE56" s="48">
        <v>1.5</v>
      </c>
      <c r="GF56" s="48">
        <v>1.5</v>
      </c>
      <c r="GG56" s="48">
        <v>1.5</v>
      </c>
      <c r="GH56" s="48">
        <v>1.5</v>
      </c>
      <c r="GI56" s="48">
        <v>1.5</v>
      </c>
      <c r="GJ56" s="48">
        <v>1.5</v>
      </c>
      <c r="GK56" s="48">
        <v>1.5</v>
      </c>
      <c r="GL56" s="48">
        <v>1.5</v>
      </c>
      <c r="GM56" s="48">
        <v>1.5</v>
      </c>
      <c r="GN56" s="48">
        <v>1.5</v>
      </c>
      <c r="GO56" s="48">
        <v>1.5</v>
      </c>
      <c r="GP56" s="48">
        <v>1.5</v>
      </c>
      <c r="GQ56" s="48">
        <v>1.5</v>
      </c>
      <c r="GR56" s="48">
        <v>1.5</v>
      </c>
      <c r="GS56" s="48">
        <v>1.5</v>
      </c>
      <c r="GT56" s="48">
        <v>1.5</v>
      </c>
      <c r="GU56" s="48">
        <v>1.5</v>
      </c>
      <c r="GV56" s="48">
        <v>1.5</v>
      </c>
      <c r="GW56" s="48">
        <v>1.5</v>
      </c>
      <c r="GX56" s="48">
        <v>1.5</v>
      </c>
      <c r="GY56" s="48">
        <v>1.5</v>
      </c>
      <c r="GZ56" s="48">
        <v>1.5</v>
      </c>
      <c r="HA56" s="48">
        <v>1.5</v>
      </c>
      <c r="HB56" s="48">
        <v>1.5</v>
      </c>
      <c r="HC56" s="48">
        <v>1.5</v>
      </c>
      <c r="HD56" s="48">
        <v>1.5</v>
      </c>
      <c r="HE56" s="48">
        <v>1.5</v>
      </c>
      <c r="HF56" s="48">
        <v>1.5</v>
      </c>
      <c r="HG56" s="48">
        <v>1.5</v>
      </c>
      <c r="HH56" s="48">
        <v>1.5</v>
      </c>
      <c r="HI56" s="48">
        <v>1.5</v>
      </c>
      <c r="HJ56" s="48">
        <v>1.5</v>
      </c>
      <c r="HK56" s="48">
        <v>1.5</v>
      </c>
      <c r="HL56" s="48">
        <v>1.5</v>
      </c>
      <c r="HM56" s="48">
        <v>1.5</v>
      </c>
      <c r="HN56" s="48">
        <v>1.5</v>
      </c>
      <c r="HO56" s="48">
        <v>1.5</v>
      </c>
      <c r="HP56" s="48">
        <v>1.5</v>
      </c>
      <c r="HQ56" s="48">
        <v>1.5</v>
      </c>
      <c r="HR56" s="48">
        <v>1.5</v>
      </c>
      <c r="HS56" s="48">
        <v>1.5</v>
      </c>
      <c r="HT56" s="48">
        <v>1.5</v>
      </c>
      <c r="HU56" s="48">
        <v>1.5</v>
      </c>
      <c r="HV56" s="48">
        <v>1.5</v>
      </c>
      <c r="HW56" s="48">
        <v>1.5</v>
      </c>
      <c r="HX56" s="48">
        <v>1.5</v>
      </c>
      <c r="HY56" s="48">
        <v>1.5</v>
      </c>
      <c r="HZ56" s="48">
        <v>1.5</v>
      </c>
      <c r="IA56" s="48">
        <v>1.5</v>
      </c>
      <c r="IB56" s="48">
        <v>1.5</v>
      </c>
      <c r="IC56" s="48">
        <v>1.5</v>
      </c>
      <c r="ID56" s="48">
        <v>1.5</v>
      </c>
      <c r="IE56" s="48">
        <v>1.5</v>
      </c>
      <c r="IF56" s="48">
        <v>1.5</v>
      </c>
      <c r="IG56" s="48">
        <v>1.5</v>
      </c>
      <c r="IH56" s="48">
        <v>1.5</v>
      </c>
      <c r="II56" s="48">
        <v>1.5</v>
      </c>
      <c r="IJ56" s="48">
        <v>1.5</v>
      </c>
      <c r="IK56" s="48">
        <v>1.5</v>
      </c>
      <c r="IL56" s="48">
        <v>1.5</v>
      </c>
      <c r="IM56" s="48">
        <v>1.5</v>
      </c>
      <c r="IN56" s="48">
        <v>1.5</v>
      </c>
      <c r="IO56" s="48">
        <v>1.5</v>
      </c>
      <c r="IP56" s="48">
        <v>1.5</v>
      </c>
      <c r="IQ56" s="48">
        <v>1.5</v>
      </c>
      <c r="IR56" s="48">
        <v>1.5</v>
      </c>
      <c r="IS56" s="48">
        <v>1.5</v>
      </c>
      <c r="IT56" s="48">
        <v>1.5</v>
      </c>
      <c r="IU56" s="48">
        <v>1.5</v>
      </c>
      <c r="IV56"/>
    </row>
    <row r="57" spans="1:256" s="50" customFormat="1" ht="13.15" customHeight="1" x14ac:dyDescent="0.25">
      <c r="A57" s="139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139"/>
      <c r="O57" s="139"/>
      <c r="P57" s="139"/>
      <c r="Q57" s="139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  <c r="AP57" s="139"/>
      <c r="AQ57" s="139"/>
      <c r="AR57" s="139"/>
      <c r="AS57" s="139"/>
      <c r="AT57" s="139"/>
      <c r="AU57" s="139"/>
      <c r="AV57" s="139"/>
      <c r="AW57" s="139"/>
      <c r="AX57" s="139"/>
      <c r="AY57" s="139"/>
      <c r="AZ57" s="139"/>
      <c r="BA57" s="139"/>
      <c r="BB57" s="139"/>
      <c r="BC57" s="139"/>
      <c r="BD57" s="139"/>
      <c r="BE57" s="139"/>
      <c r="BF57" s="139"/>
      <c r="BG57" s="139"/>
      <c r="BH57" s="139"/>
      <c r="BI57" s="139"/>
      <c r="BJ57" s="139"/>
      <c r="BK57" s="139"/>
      <c r="BL57" s="139"/>
      <c r="BM57" s="139"/>
      <c r="BN57" s="139"/>
      <c r="BO57" s="139"/>
      <c r="BP57" s="139"/>
      <c r="BQ57" s="139"/>
      <c r="BR57" s="139"/>
      <c r="BS57" s="139"/>
      <c r="BT57" s="139"/>
      <c r="BU57" s="139"/>
      <c r="BV57" s="139"/>
      <c r="BW57" s="139"/>
      <c r="BX57" s="139"/>
      <c r="BY57" s="139"/>
      <c r="BZ57" s="139"/>
      <c r="CA57" s="139"/>
      <c r="CB57" s="139"/>
      <c r="CC57" s="139"/>
      <c r="CD57" s="139"/>
      <c r="CE57" s="139"/>
      <c r="CF57" s="139"/>
      <c r="CG57" s="139"/>
      <c r="CH57" s="139"/>
      <c r="CI57" s="139"/>
      <c r="CJ57" s="139"/>
      <c r="CK57" s="139"/>
      <c r="CL57" s="139"/>
      <c r="CM57" s="139"/>
      <c r="CN57" s="139"/>
      <c r="CO57" s="139"/>
      <c r="CP57" s="139"/>
      <c r="CQ57" s="139"/>
      <c r="CR57" s="139"/>
      <c r="CS57" s="139"/>
      <c r="CT57" s="139"/>
      <c r="CU57" s="139"/>
      <c r="CV57" s="139"/>
      <c r="CW57" s="139"/>
      <c r="CX57" s="139"/>
      <c r="CY57" s="139"/>
      <c r="CZ57" s="139"/>
      <c r="DA57" s="139"/>
      <c r="DB57" s="139"/>
      <c r="DC57" s="139"/>
      <c r="DD57" s="139"/>
      <c r="DE57" s="139"/>
      <c r="DF57" s="139"/>
      <c r="DG57" s="139"/>
      <c r="DH57" s="139"/>
      <c r="DI57" s="139"/>
      <c r="DJ57" s="139"/>
      <c r="DK57" s="139"/>
      <c r="DL57" s="139"/>
      <c r="DM57" s="139"/>
      <c r="DN57" s="139"/>
      <c r="DO57" s="139"/>
      <c r="DP57" s="139"/>
      <c r="DQ57" s="139"/>
      <c r="DR57" s="139"/>
      <c r="DS57" s="139"/>
      <c r="DT57" s="139"/>
      <c r="DU57" s="139"/>
      <c r="DV57" s="139"/>
      <c r="DW57" s="139"/>
      <c r="DX57" s="139"/>
      <c r="DY57" s="139"/>
      <c r="DZ57" s="139"/>
      <c r="EA57" s="139"/>
      <c r="EB57" s="139"/>
      <c r="EC57" s="139"/>
      <c r="ED57" s="139"/>
      <c r="EE57" s="139"/>
      <c r="EF57" s="139"/>
      <c r="EG57" s="139"/>
      <c r="EH57" s="139"/>
      <c r="EI57" s="139"/>
      <c r="EJ57" s="139"/>
      <c r="EK57" s="139"/>
      <c r="EL57" s="139"/>
      <c r="EM57" s="139"/>
      <c r="EN57" s="139"/>
      <c r="EO57" s="139"/>
      <c r="EP57" s="139"/>
      <c r="EQ57" s="139"/>
      <c r="ER57" s="139"/>
      <c r="ES57" s="139"/>
      <c r="ET57" s="139"/>
      <c r="EU57" s="139"/>
      <c r="EV57" s="139"/>
      <c r="EW57" s="139"/>
      <c r="EX57" s="139"/>
      <c r="EY57" s="139"/>
      <c r="EZ57" s="139"/>
      <c r="FA57" s="139"/>
      <c r="FB57" s="139"/>
      <c r="FC57" s="139"/>
      <c r="FD57" s="139"/>
      <c r="FE57" s="139"/>
      <c r="FF57" s="139"/>
      <c r="FG57" s="139"/>
      <c r="FH57" s="139"/>
      <c r="FI57" s="139"/>
      <c r="FJ57" s="139"/>
      <c r="FK57" s="139"/>
      <c r="FL57" s="139"/>
      <c r="FM57" s="139"/>
      <c r="FN57" s="139"/>
      <c r="FO57" s="139"/>
      <c r="FP57" s="139"/>
      <c r="FQ57" s="139"/>
      <c r="FR57" s="139"/>
      <c r="FS57" s="139"/>
      <c r="FT57" s="139"/>
      <c r="FU57" s="139"/>
      <c r="FV57" s="139"/>
      <c r="FW57" s="139"/>
      <c r="FX57" s="139"/>
      <c r="FY57" s="139"/>
      <c r="FZ57" s="139"/>
      <c r="GA57" s="139"/>
      <c r="GB57" s="139"/>
      <c r="GC57" s="139"/>
      <c r="GD57" s="139"/>
      <c r="GE57" s="139"/>
      <c r="GF57" s="139"/>
      <c r="GG57" s="139"/>
      <c r="GH57" s="139"/>
      <c r="GI57" s="139"/>
      <c r="GJ57" s="139"/>
      <c r="GK57" s="139"/>
      <c r="GL57" s="139"/>
      <c r="GM57" s="139"/>
      <c r="GN57" s="139"/>
      <c r="GO57" s="139"/>
      <c r="GP57" s="139"/>
      <c r="GQ57" s="139"/>
      <c r="GR57" s="139"/>
      <c r="GS57" s="139"/>
      <c r="GT57" s="139"/>
      <c r="GU57" s="139"/>
      <c r="GV57" s="139"/>
      <c r="GW57" s="139"/>
      <c r="GX57" s="139"/>
      <c r="GY57" s="139"/>
      <c r="GZ57" s="139"/>
      <c r="HA57" s="139"/>
      <c r="HB57" s="139"/>
      <c r="HC57" s="139"/>
      <c r="HD57" s="139"/>
      <c r="HE57" s="139"/>
      <c r="HF57" s="139"/>
      <c r="HG57" s="139"/>
      <c r="HH57" s="139"/>
      <c r="HI57" s="139"/>
      <c r="HJ57" s="139"/>
      <c r="HK57" s="139"/>
      <c r="HL57" s="139"/>
      <c r="HM57" s="139"/>
      <c r="HN57" s="139"/>
      <c r="HO57" s="139"/>
      <c r="HP57" s="139"/>
      <c r="HQ57" s="139"/>
      <c r="HR57" s="139"/>
      <c r="HS57" s="139"/>
      <c r="HT57" s="139"/>
      <c r="HU57" s="139"/>
      <c r="HV57" s="139"/>
      <c r="HW57" s="139"/>
      <c r="HX57" s="139"/>
      <c r="HY57" s="139"/>
      <c r="HZ57" s="139"/>
      <c r="IA57" s="139"/>
      <c r="IB57" s="139"/>
      <c r="IC57" s="139"/>
      <c r="ID57" s="139"/>
      <c r="IE57" s="139"/>
      <c r="IF57" s="139"/>
      <c r="IG57" s="139"/>
      <c r="IH57" s="139"/>
      <c r="II57" s="139"/>
      <c r="IJ57" s="139"/>
      <c r="IK57" s="139"/>
      <c r="IL57" s="139"/>
      <c r="IM57" s="139"/>
      <c r="IN57" s="139"/>
      <c r="IO57" s="139"/>
      <c r="IP57" s="139"/>
      <c r="IQ57" s="139"/>
      <c r="IR57" s="139"/>
      <c r="IS57" s="139"/>
      <c r="IT57" s="139"/>
      <c r="IU57" s="139"/>
      <c r="IV57"/>
    </row>
    <row r="58" spans="1:256" s="50" customFormat="1" ht="13.15" customHeight="1" x14ac:dyDescent="0.25">
      <c r="A58" s="139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139"/>
      <c r="O58" s="139"/>
      <c r="P58" s="139"/>
      <c r="Q58" s="139"/>
      <c r="R58" s="139"/>
      <c r="S58" s="139"/>
      <c r="T58" s="139"/>
      <c r="U58" s="139"/>
      <c r="V58" s="139"/>
      <c r="W58" s="139"/>
      <c r="X58" s="139"/>
      <c r="Y58" s="139"/>
      <c r="Z58" s="139"/>
      <c r="AA58" s="139"/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  <c r="AN58" s="139"/>
      <c r="AO58" s="139"/>
      <c r="AP58" s="139"/>
      <c r="AQ58" s="139"/>
      <c r="AR58" s="139"/>
      <c r="AS58" s="139"/>
      <c r="AT58" s="139"/>
      <c r="AU58" s="139"/>
      <c r="AV58" s="139"/>
      <c r="AW58" s="139"/>
      <c r="AX58" s="139"/>
      <c r="AY58" s="139"/>
      <c r="AZ58" s="139"/>
      <c r="BA58" s="139"/>
      <c r="BB58" s="139"/>
      <c r="BC58" s="139"/>
      <c r="BD58" s="139"/>
      <c r="BE58" s="139"/>
      <c r="BF58" s="139"/>
      <c r="BG58" s="139"/>
      <c r="BH58" s="139"/>
      <c r="BI58" s="139"/>
      <c r="BJ58" s="139"/>
      <c r="BK58" s="139"/>
      <c r="BL58" s="139"/>
      <c r="BM58" s="139"/>
      <c r="BN58" s="139"/>
      <c r="BO58" s="139"/>
      <c r="BP58" s="139"/>
      <c r="BQ58" s="139"/>
      <c r="BR58" s="139"/>
      <c r="BS58" s="139"/>
      <c r="BT58" s="139"/>
      <c r="BU58" s="139"/>
      <c r="BV58" s="139"/>
      <c r="BW58" s="139"/>
      <c r="BX58" s="139"/>
      <c r="BY58" s="139"/>
      <c r="BZ58" s="139"/>
      <c r="CA58" s="139"/>
      <c r="CB58" s="139"/>
      <c r="CC58" s="139"/>
      <c r="CD58" s="139"/>
      <c r="CE58" s="139"/>
      <c r="CF58" s="139"/>
      <c r="CG58" s="139"/>
      <c r="CH58" s="139"/>
      <c r="CI58" s="139"/>
      <c r="CJ58" s="139"/>
      <c r="CK58" s="139"/>
      <c r="CL58" s="139"/>
      <c r="CM58" s="139"/>
      <c r="CN58" s="139"/>
      <c r="CO58" s="139"/>
      <c r="CP58" s="139"/>
      <c r="CQ58" s="139"/>
      <c r="CR58" s="139"/>
      <c r="CS58" s="139"/>
      <c r="CT58" s="139"/>
      <c r="CU58" s="139"/>
      <c r="CV58" s="139"/>
      <c r="CW58" s="139"/>
      <c r="CX58" s="139"/>
      <c r="CY58" s="139"/>
      <c r="CZ58" s="139"/>
      <c r="DA58" s="139"/>
      <c r="DB58" s="139"/>
      <c r="DC58" s="139"/>
      <c r="DD58" s="139"/>
      <c r="DE58" s="139"/>
      <c r="DF58" s="139"/>
      <c r="DG58" s="139"/>
      <c r="DH58" s="139"/>
      <c r="DI58" s="139"/>
      <c r="DJ58" s="139"/>
      <c r="DK58" s="139"/>
      <c r="DL58" s="139"/>
      <c r="DM58" s="139"/>
      <c r="DN58" s="139"/>
      <c r="DO58" s="139"/>
      <c r="DP58" s="139"/>
      <c r="DQ58" s="139"/>
      <c r="DR58" s="139"/>
      <c r="DS58" s="139"/>
      <c r="DT58" s="139"/>
      <c r="DU58" s="139"/>
      <c r="DV58" s="139"/>
      <c r="DW58" s="139"/>
      <c r="DX58" s="139"/>
      <c r="DY58" s="139"/>
      <c r="DZ58" s="139"/>
      <c r="EA58" s="139"/>
      <c r="EB58" s="139"/>
      <c r="EC58" s="139"/>
      <c r="ED58" s="139"/>
      <c r="EE58" s="139"/>
      <c r="EF58" s="139"/>
      <c r="EG58" s="139"/>
      <c r="EH58" s="139"/>
      <c r="EI58" s="139"/>
      <c r="EJ58" s="139"/>
      <c r="EK58" s="139"/>
      <c r="EL58" s="139"/>
      <c r="EM58" s="139"/>
      <c r="EN58" s="139"/>
      <c r="EO58" s="139"/>
      <c r="EP58" s="139"/>
      <c r="EQ58" s="139"/>
      <c r="ER58" s="139"/>
      <c r="ES58" s="139"/>
      <c r="ET58" s="139"/>
      <c r="EU58" s="139"/>
      <c r="EV58" s="139"/>
      <c r="EW58" s="139"/>
      <c r="EX58" s="139"/>
      <c r="EY58" s="139"/>
      <c r="EZ58" s="139"/>
      <c r="FA58" s="139"/>
      <c r="FB58" s="139"/>
      <c r="FC58" s="139"/>
      <c r="FD58" s="139"/>
      <c r="FE58" s="139"/>
      <c r="FF58" s="139"/>
      <c r="FG58" s="139"/>
      <c r="FH58" s="139"/>
      <c r="FI58" s="139"/>
      <c r="FJ58" s="139"/>
      <c r="FK58" s="139"/>
      <c r="FL58" s="139"/>
      <c r="FM58" s="139"/>
      <c r="FN58" s="139"/>
      <c r="FO58" s="139"/>
      <c r="FP58" s="139"/>
      <c r="FQ58" s="139"/>
      <c r="FR58" s="139"/>
      <c r="FS58" s="139"/>
      <c r="FT58" s="139"/>
      <c r="FU58" s="139"/>
      <c r="FV58" s="139"/>
      <c r="FW58" s="139"/>
      <c r="FX58" s="139"/>
      <c r="FY58" s="139"/>
      <c r="FZ58" s="139"/>
      <c r="GA58" s="139"/>
      <c r="GB58" s="139"/>
      <c r="GC58" s="139"/>
      <c r="GD58" s="139"/>
      <c r="GE58" s="139"/>
      <c r="GF58" s="139"/>
      <c r="GG58" s="139"/>
      <c r="GH58" s="139"/>
      <c r="GI58" s="139"/>
      <c r="GJ58" s="139"/>
      <c r="GK58" s="139"/>
      <c r="GL58" s="139"/>
      <c r="GM58" s="139"/>
      <c r="GN58" s="139"/>
      <c r="GO58" s="139"/>
      <c r="GP58" s="139"/>
      <c r="GQ58" s="139"/>
      <c r="GR58" s="139"/>
      <c r="GS58" s="139"/>
      <c r="GT58" s="139"/>
      <c r="GU58" s="139"/>
      <c r="GV58" s="139"/>
      <c r="GW58" s="139"/>
      <c r="GX58" s="139"/>
      <c r="GY58" s="139"/>
      <c r="GZ58" s="139"/>
      <c r="HA58" s="139"/>
      <c r="HB58" s="139"/>
      <c r="HC58" s="139"/>
      <c r="HD58" s="139"/>
      <c r="HE58" s="139"/>
      <c r="HF58" s="139"/>
      <c r="HG58" s="139"/>
      <c r="HH58" s="139"/>
      <c r="HI58" s="139"/>
      <c r="HJ58" s="139"/>
      <c r="HK58" s="139"/>
      <c r="HL58" s="139"/>
      <c r="HM58" s="139"/>
      <c r="HN58" s="139"/>
      <c r="HO58" s="139"/>
      <c r="HP58" s="139"/>
      <c r="HQ58" s="139"/>
      <c r="HR58" s="139"/>
      <c r="HS58" s="139"/>
      <c r="HT58" s="139"/>
      <c r="HU58" s="139"/>
      <c r="HV58" s="139"/>
      <c r="HW58" s="139"/>
      <c r="HX58" s="139"/>
      <c r="HY58" s="139"/>
      <c r="HZ58" s="139"/>
      <c r="IA58" s="139"/>
      <c r="IB58" s="139"/>
      <c r="IC58" s="139"/>
      <c r="ID58" s="139"/>
      <c r="IE58" s="139"/>
      <c r="IF58" s="139"/>
      <c r="IG58" s="139"/>
      <c r="IH58" s="139"/>
      <c r="II58" s="139"/>
      <c r="IJ58" s="139"/>
      <c r="IK58" s="139"/>
      <c r="IL58" s="139"/>
      <c r="IM58" s="139"/>
      <c r="IN58" s="139"/>
      <c r="IO58" s="139"/>
      <c r="IP58" s="139"/>
      <c r="IQ58" s="139"/>
      <c r="IR58" s="139"/>
      <c r="IS58" s="139"/>
      <c r="IT58" s="139"/>
      <c r="IU58" s="139"/>
      <c r="IV58"/>
    </row>
    <row r="59" spans="1:256" s="50" customFormat="1" ht="13.15" customHeight="1" x14ac:dyDescent="0.25">
      <c r="A59" s="139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139"/>
      <c r="O59" s="139"/>
      <c r="P59" s="139"/>
      <c r="Q59" s="139"/>
      <c r="R59" s="139"/>
      <c r="S59" s="139"/>
      <c r="T59" s="139"/>
      <c r="U59" s="139"/>
      <c r="V59" s="139"/>
      <c r="W59" s="139"/>
      <c r="X59" s="139"/>
      <c r="Y59" s="139"/>
      <c r="Z59" s="139"/>
      <c r="AA59" s="139"/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  <c r="AN59" s="139"/>
      <c r="AO59" s="139"/>
      <c r="AP59" s="139"/>
      <c r="AQ59" s="139"/>
      <c r="AR59" s="139"/>
      <c r="AS59" s="139"/>
      <c r="AT59" s="139"/>
      <c r="AU59" s="139"/>
      <c r="AV59" s="139"/>
      <c r="AW59" s="139"/>
      <c r="AX59" s="139"/>
      <c r="AY59" s="139"/>
      <c r="AZ59" s="139"/>
      <c r="BA59" s="139"/>
      <c r="BB59" s="139"/>
      <c r="BC59" s="139"/>
      <c r="BD59" s="139"/>
      <c r="BE59" s="139"/>
      <c r="BF59" s="139"/>
      <c r="BG59" s="139"/>
      <c r="BH59" s="139"/>
      <c r="BI59" s="139"/>
      <c r="BJ59" s="139"/>
      <c r="BK59" s="139"/>
      <c r="BL59" s="139"/>
      <c r="BM59" s="139"/>
      <c r="BN59" s="139"/>
      <c r="BO59" s="139"/>
      <c r="BP59" s="139"/>
      <c r="BQ59" s="139"/>
      <c r="BR59" s="139"/>
      <c r="BS59" s="139"/>
      <c r="BT59" s="139"/>
      <c r="BU59" s="139"/>
      <c r="BV59" s="139"/>
      <c r="BW59" s="139"/>
      <c r="BX59" s="139"/>
      <c r="BY59" s="139"/>
      <c r="BZ59" s="139"/>
      <c r="CA59" s="139"/>
      <c r="CB59" s="139"/>
      <c r="CC59" s="139"/>
      <c r="CD59" s="139"/>
      <c r="CE59" s="139"/>
      <c r="CF59" s="139"/>
      <c r="CG59" s="139"/>
      <c r="CH59" s="139"/>
      <c r="CI59" s="139"/>
      <c r="CJ59" s="139"/>
      <c r="CK59" s="139"/>
      <c r="CL59" s="139"/>
      <c r="CM59" s="139"/>
      <c r="CN59" s="139"/>
      <c r="CO59" s="139"/>
      <c r="CP59" s="139"/>
      <c r="CQ59" s="139"/>
      <c r="CR59" s="139"/>
      <c r="CS59" s="139"/>
      <c r="CT59" s="139"/>
      <c r="CU59" s="139"/>
      <c r="CV59" s="139"/>
      <c r="CW59" s="139"/>
      <c r="CX59" s="139"/>
      <c r="CY59" s="139"/>
      <c r="CZ59" s="139"/>
      <c r="DA59" s="139"/>
      <c r="DB59" s="139"/>
      <c r="DC59" s="139"/>
      <c r="DD59" s="139"/>
      <c r="DE59" s="139"/>
      <c r="DF59" s="139"/>
      <c r="DG59" s="139"/>
      <c r="DH59" s="139"/>
      <c r="DI59" s="139"/>
      <c r="DJ59" s="139"/>
      <c r="DK59" s="139"/>
      <c r="DL59" s="139"/>
      <c r="DM59" s="139"/>
      <c r="DN59" s="139"/>
      <c r="DO59" s="139"/>
      <c r="DP59" s="139"/>
      <c r="DQ59" s="139"/>
      <c r="DR59" s="139"/>
      <c r="DS59" s="139"/>
      <c r="DT59" s="139"/>
      <c r="DU59" s="139"/>
      <c r="DV59" s="139"/>
      <c r="DW59" s="139"/>
      <c r="DX59" s="139"/>
      <c r="DY59" s="139"/>
      <c r="DZ59" s="139"/>
      <c r="EA59" s="139"/>
      <c r="EB59" s="139"/>
      <c r="EC59" s="139"/>
      <c r="ED59" s="139"/>
      <c r="EE59" s="139"/>
      <c r="EF59" s="139"/>
      <c r="EG59" s="139"/>
      <c r="EH59" s="139"/>
      <c r="EI59" s="139"/>
      <c r="EJ59" s="139"/>
      <c r="EK59" s="139"/>
      <c r="EL59" s="139"/>
      <c r="EM59" s="139"/>
      <c r="EN59" s="139"/>
      <c r="EO59" s="139"/>
      <c r="EP59" s="139"/>
      <c r="EQ59" s="139"/>
      <c r="ER59" s="139"/>
      <c r="ES59" s="139"/>
      <c r="ET59" s="139"/>
      <c r="EU59" s="139"/>
      <c r="EV59" s="139"/>
      <c r="EW59" s="139"/>
      <c r="EX59" s="139"/>
      <c r="EY59" s="139"/>
      <c r="EZ59" s="139"/>
      <c r="FA59" s="139"/>
      <c r="FB59" s="139"/>
      <c r="FC59" s="139"/>
      <c r="FD59" s="139"/>
      <c r="FE59" s="139"/>
      <c r="FF59" s="139"/>
      <c r="FG59" s="139"/>
      <c r="FH59" s="139"/>
      <c r="FI59" s="139"/>
      <c r="FJ59" s="139"/>
      <c r="FK59" s="139"/>
      <c r="FL59" s="139"/>
      <c r="FM59" s="139"/>
      <c r="FN59" s="139"/>
      <c r="FO59" s="139"/>
      <c r="FP59" s="139"/>
      <c r="FQ59" s="139"/>
      <c r="FR59" s="139"/>
      <c r="FS59" s="139"/>
      <c r="FT59" s="139"/>
      <c r="FU59" s="139"/>
      <c r="FV59" s="139"/>
      <c r="FW59" s="139"/>
      <c r="FX59" s="139"/>
      <c r="FY59" s="139"/>
      <c r="FZ59" s="139"/>
      <c r="GA59" s="139"/>
      <c r="GB59" s="139"/>
      <c r="GC59" s="139"/>
      <c r="GD59" s="139"/>
      <c r="GE59" s="139"/>
      <c r="GF59" s="139"/>
      <c r="GG59" s="139"/>
      <c r="GH59" s="139"/>
      <c r="GI59" s="139"/>
      <c r="GJ59" s="139"/>
      <c r="GK59" s="139"/>
      <c r="GL59" s="139"/>
      <c r="GM59" s="139"/>
      <c r="GN59" s="139"/>
      <c r="GO59" s="139"/>
      <c r="GP59" s="139"/>
      <c r="GQ59" s="139"/>
      <c r="GR59" s="139"/>
      <c r="GS59" s="139"/>
      <c r="GT59" s="139"/>
      <c r="GU59" s="139"/>
      <c r="GV59" s="139"/>
      <c r="GW59" s="139"/>
      <c r="GX59" s="139"/>
      <c r="GY59" s="139"/>
      <c r="GZ59" s="139"/>
      <c r="HA59" s="139"/>
      <c r="HB59" s="139"/>
      <c r="HC59" s="139"/>
      <c r="HD59" s="139"/>
      <c r="HE59" s="139"/>
      <c r="HF59" s="139"/>
      <c r="HG59" s="139"/>
      <c r="HH59" s="139"/>
      <c r="HI59" s="139"/>
      <c r="HJ59" s="139"/>
      <c r="HK59" s="139"/>
      <c r="HL59" s="139"/>
      <c r="HM59" s="139"/>
      <c r="HN59" s="139"/>
      <c r="HO59" s="139"/>
      <c r="HP59" s="139"/>
      <c r="HQ59" s="139"/>
      <c r="HR59" s="139"/>
      <c r="HS59" s="139"/>
      <c r="HT59" s="139"/>
      <c r="HU59" s="139"/>
      <c r="HV59" s="139"/>
      <c r="HW59" s="139"/>
      <c r="HX59" s="139"/>
      <c r="HY59" s="139"/>
      <c r="HZ59" s="139"/>
      <c r="IA59" s="139"/>
      <c r="IB59" s="139"/>
      <c r="IC59" s="139"/>
      <c r="ID59" s="139"/>
      <c r="IE59" s="139"/>
      <c r="IF59" s="139"/>
      <c r="IG59" s="139"/>
      <c r="IH59" s="139"/>
      <c r="II59" s="139"/>
      <c r="IJ59" s="139"/>
      <c r="IK59" s="139"/>
      <c r="IL59" s="139"/>
      <c r="IM59" s="139"/>
      <c r="IN59" s="139"/>
      <c r="IO59" s="139"/>
      <c r="IP59" s="139"/>
      <c r="IQ59" s="139"/>
      <c r="IR59" s="139"/>
      <c r="IS59" s="139"/>
      <c r="IT59" s="139"/>
      <c r="IU59" s="139"/>
      <c r="IV59"/>
    </row>
    <row r="60" spans="1:256" s="50" customFormat="1" ht="13.15" customHeight="1" x14ac:dyDescent="0.25">
      <c r="A60" s="139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139"/>
      <c r="O60" s="139"/>
      <c r="P60" s="139"/>
      <c r="Q60" s="139"/>
      <c r="R60" s="139"/>
      <c r="S60" s="139"/>
      <c r="T60" s="139"/>
      <c r="U60" s="139"/>
      <c r="V60" s="139"/>
      <c r="W60" s="139"/>
      <c r="X60" s="139"/>
      <c r="Y60" s="139"/>
      <c r="Z60" s="139"/>
      <c r="AA60" s="139"/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  <c r="AN60" s="139"/>
      <c r="AO60" s="139"/>
      <c r="AP60" s="139"/>
      <c r="AQ60" s="139"/>
      <c r="AR60" s="139"/>
      <c r="AS60" s="139"/>
      <c r="AT60" s="139"/>
      <c r="AU60" s="139"/>
      <c r="AV60" s="139"/>
      <c r="AW60" s="139"/>
      <c r="AX60" s="139"/>
      <c r="AY60" s="139"/>
      <c r="AZ60" s="139"/>
      <c r="BA60" s="139"/>
      <c r="BB60" s="139"/>
      <c r="BC60" s="139"/>
      <c r="BD60" s="139"/>
      <c r="BE60" s="139"/>
      <c r="BF60" s="139"/>
      <c r="BG60" s="139"/>
      <c r="BH60" s="139"/>
      <c r="BI60" s="139"/>
      <c r="BJ60" s="139"/>
      <c r="BK60" s="139"/>
      <c r="BL60" s="139"/>
      <c r="BM60" s="139"/>
      <c r="BN60" s="139"/>
      <c r="BO60" s="139"/>
      <c r="BP60" s="139"/>
      <c r="BQ60" s="139"/>
      <c r="BR60" s="139"/>
      <c r="BS60" s="139"/>
      <c r="BT60" s="139"/>
      <c r="BU60" s="139"/>
      <c r="BV60" s="139"/>
      <c r="BW60" s="139"/>
      <c r="BX60" s="139"/>
      <c r="BY60" s="139"/>
      <c r="BZ60" s="139"/>
      <c r="CA60" s="139"/>
      <c r="CB60" s="139"/>
      <c r="CC60" s="139"/>
      <c r="CD60" s="139"/>
      <c r="CE60" s="139"/>
      <c r="CF60" s="139"/>
      <c r="CG60" s="139"/>
      <c r="CH60" s="139"/>
      <c r="CI60" s="139"/>
      <c r="CJ60" s="139"/>
      <c r="CK60" s="139"/>
      <c r="CL60" s="139"/>
      <c r="CM60" s="139"/>
      <c r="CN60" s="139"/>
      <c r="CO60" s="139"/>
      <c r="CP60" s="139"/>
      <c r="CQ60" s="139"/>
      <c r="CR60" s="139"/>
      <c r="CS60" s="139"/>
      <c r="CT60" s="139"/>
      <c r="CU60" s="139"/>
      <c r="CV60" s="139"/>
      <c r="CW60" s="139"/>
      <c r="CX60" s="139"/>
      <c r="CY60" s="139"/>
      <c r="CZ60" s="139"/>
      <c r="DA60" s="139"/>
      <c r="DB60" s="139"/>
      <c r="DC60" s="139"/>
      <c r="DD60" s="139"/>
      <c r="DE60" s="139"/>
      <c r="DF60" s="139"/>
      <c r="DG60" s="139"/>
      <c r="DH60" s="139"/>
      <c r="DI60" s="139"/>
      <c r="DJ60" s="139"/>
      <c r="DK60" s="139"/>
      <c r="DL60" s="139"/>
      <c r="DM60" s="139"/>
      <c r="DN60" s="139"/>
      <c r="DO60" s="139"/>
      <c r="DP60" s="139"/>
      <c r="DQ60" s="139"/>
      <c r="DR60" s="139"/>
      <c r="DS60" s="139"/>
      <c r="DT60" s="139"/>
      <c r="DU60" s="139"/>
      <c r="DV60" s="139"/>
      <c r="DW60" s="139"/>
      <c r="DX60" s="139"/>
      <c r="DY60" s="139"/>
      <c r="DZ60" s="139"/>
      <c r="EA60" s="139"/>
      <c r="EB60" s="139"/>
      <c r="EC60" s="139"/>
      <c r="ED60" s="139"/>
      <c r="EE60" s="139"/>
      <c r="EF60" s="139"/>
      <c r="EG60" s="139"/>
      <c r="EH60" s="139"/>
      <c r="EI60" s="139"/>
      <c r="EJ60" s="139"/>
      <c r="EK60" s="139"/>
      <c r="EL60" s="139"/>
      <c r="EM60" s="139"/>
      <c r="EN60" s="139"/>
      <c r="EO60" s="139"/>
      <c r="EP60" s="139"/>
      <c r="EQ60" s="139"/>
      <c r="ER60" s="139"/>
      <c r="ES60" s="139"/>
      <c r="ET60" s="139"/>
      <c r="EU60" s="139"/>
      <c r="EV60" s="139"/>
      <c r="EW60" s="139"/>
      <c r="EX60" s="139"/>
      <c r="EY60" s="139"/>
      <c r="EZ60" s="139"/>
      <c r="FA60" s="139"/>
      <c r="FB60" s="139"/>
      <c r="FC60" s="139"/>
      <c r="FD60" s="139"/>
      <c r="FE60" s="139"/>
      <c r="FF60" s="139"/>
      <c r="FG60" s="139"/>
      <c r="FH60" s="139"/>
      <c r="FI60" s="139"/>
      <c r="FJ60" s="139"/>
      <c r="FK60" s="139"/>
      <c r="FL60" s="139"/>
      <c r="FM60" s="139"/>
      <c r="FN60" s="139"/>
      <c r="FO60" s="139"/>
      <c r="FP60" s="139"/>
      <c r="FQ60" s="139"/>
      <c r="FR60" s="139"/>
      <c r="FS60" s="139"/>
      <c r="FT60" s="139"/>
      <c r="FU60" s="139"/>
      <c r="FV60" s="139"/>
      <c r="FW60" s="139"/>
      <c r="FX60" s="139"/>
      <c r="FY60" s="139"/>
      <c r="FZ60" s="139"/>
      <c r="GA60" s="139"/>
      <c r="GB60" s="139"/>
      <c r="GC60" s="139"/>
      <c r="GD60" s="139"/>
      <c r="GE60" s="139"/>
      <c r="GF60" s="139"/>
      <c r="GG60" s="139"/>
      <c r="GH60" s="139"/>
      <c r="GI60" s="139"/>
      <c r="GJ60" s="139"/>
      <c r="GK60" s="139"/>
      <c r="GL60" s="139"/>
      <c r="GM60" s="139"/>
      <c r="GN60" s="139"/>
      <c r="GO60" s="139"/>
      <c r="GP60" s="139"/>
      <c r="GQ60" s="139"/>
      <c r="GR60" s="139"/>
      <c r="GS60" s="139"/>
      <c r="GT60" s="139"/>
      <c r="GU60" s="139"/>
      <c r="GV60" s="139"/>
      <c r="GW60" s="139"/>
      <c r="GX60" s="139"/>
      <c r="GY60" s="139"/>
      <c r="GZ60" s="139"/>
      <c r="HA60" s="139"/>
      <c r="HB60" s="139"/>
      <c r="HC60" s="139"/>
      <c r="HD60" s="139"/>
      <c r="HE60" s="139"/>
      <c r="HF60" s="139"/>
      <c r="HG60" s="139"/>
      <c r="HH60" s="139"/>
      <c r="HI60" s="139"/>
      <c r="HJ60" s="139"/>
      <c r="HK60" s="139"/>
      <c r="HL60" s="139"/>
      <c r="HM60" s="139"/>
      <c r="HN60" s="139"/>
      <c r="HO60" s="139"/>
      <c r="HP60" s="139"/>
      <c r="HQ60" s="139"/>
      <c r="HR60" s="139"/>
      <c r="HS60" s="139"/>
      <c r="HT60" s="139"/>
      <c r="HU60" s="139"/>
      <c r="HV60" s="139"/>
      <c r="HW60" s="139"/>
      <c r="HX60" s="139"/>
      <c r="HY60" s="139"/>
      <c r="HZ60" s="139"/>
      <c r="IA60" s="139"/>
      <c r="IB60" s="139"/>
      <c r="IC60" s="139"/>
      <c r="ID60" s="139"/>
      <c r="IE60" s="139"/>
      <c r="IF60" s="139"/>
      <c r="IG60" s="139"/>
      <c r="IH60" s="139"/>
      <c r="II60" s="139"/>
      <c r="IJ60" s="139"/>
      <c r="IK60" s="139"/>
      <c r="IL60" s="139"/>
      <c r="IM60" s="139"/>
      <c r="IN60" s="139"/>
      <c r="IO60" s="139"/>
      <c r="IP60" s="139"/>
      <c r="IQ60" s="139"/>
      <c r="IR60" s="139"/>
      <c r="IS60" s="139"/>
      <c r="IT60" s="139"/>
      <c r="IU60" s="139"/>
      <c r="IV60"/>
    </row>
    <row r="61" spans="1:256" s="50" customFormat="1" ht="13.15" customHeight="1" x14ac:dyDescent="0.25">
      <c r="A61" s="139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139"/>
      <c r="O61" s="139"/>
      <c r="P61" s="139"/>
      <c r="Q61" s="139"/>
      <c r="R61" s="139"/>
      <c r="S61" s="139"/>
      <c r="T61" s="139"/>
      <c r="U61" s="139"/>
      <c r="V61" s="139"/>
      <c r="W61" s="139"/>
      <c r="X61" s="139"/>
      <c r="Y61" s="139"/>
      <c r="Z61" s="139"/>
      <c r="AA61" s="139"/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  <c r="AN61" s="139"/>
      <c r="AO61" s="139"/>
      <c r="AP61" s="139"/>
      <c r="AQ61" s="139"/>
      <c r="AR61" s="139"/>
      <c r="AS61" s="139"/>
      <c r="AT61" s="139"/>
      <c r="AU61" s="139"/>
      <c r="AV61" s="139"/>
      <c r="AW61" s="139"/>
      <c r="AX61" s="139"/>
      <c r="AY61" s="139"/>
      <c r="AZ61" s="139"/>
      <c r="BA61" s="139"/>
      <c r="BB61" s="139"/>
      <c r="BC61" s="139"/>
      <c r="BD61" s="139"/>
      <c r="BE61" s="139"/>
      <c r="BF61" s="139"/>
      <c r="BG61" s="139"/>
      <c r="BH61" s="139"/>
      <c r="BI61" s="139"/>
      <c r="BJ61" s="139"/>
      <c r="BK61" s="139"/>
      <c r="BL61" s="139"/>
      <c r="BM61" s="139"/>
      <c r="BN61" s="139"/>
      <c r="BO61" s="139"/>
      <c r="BP61" s="139"/>
      <c r="BQ61" s="139"/>
      <c r="BR61" s="139"/>
      <c r="BS61" s="139"/>
      <c r="BT61" s="139"/>
      <c r="BU61" s="139"/>
      <c r="BV61" s="139"/>
      <c r="BW61" s="139"/>
      <c r="BX61" s="139"/>
      <c r="BY61" s="139"/>
      <c r="BZ61" s="139"/>
      <c r="CA61" s="139"/>
      <c r="CB61" s="139"/>
      <c r="CC61" s="139"/>
      <c r="CD61" s="139"/>
      <c r="CE61" s="139"/>
      <c r="CF61" s="139"/>
      <c r="CG61" s="139"/>
      <c r="CH61" s="139"/>
      <c r="CI61" s="139"/>
      <c r="CJ61" s="139"/>
      <c r="CK61" s="139"/>
      <c r="CL61" s="139"/>
      <c r="CM61" s="139"/>
      <c r="CN61" s="139"/>
      <c r="CO61" s="139"/>
      <c r="CP61" s="139"/>
      <c r="CQ61" s="139"/>
      <c r="CR61" s="139"/>
      <c r="CS61" s="139"/>
      <c r="CT61" s="139"/>
      <c r="CU61" s="139"/>
      <c r="CV61" s="139"/>
      <c r="CW61" s="139"/>
      <c r="CX61" s="139"/>
      <c r="CY61" s="139"/>
      <c r="CZ61" s="139"/>
      <c r="DA61" s="139"/>
      <c r="DB61" s="139"/>
      <c r="DC61" s="139"/>
      <c r="DD61" s="139"/>
      <c r="DE61" s="139"/>
      <c r="DF61" s="139"/>
      <c r="DG61" s="139"/>
      <c r="DH61" s="139"/>
      <c r="DI61" s="139"/>
      <c r="DJ61" s="139"/>
      <c r="DK61" s="139"/>
      <c r="DL61" s="139"/>
      <c r="DM61" s="139"/>
      <c r="DN61" s="139"/>
      <c r="DO61" s="139"/>
      <c r="DP61" s="139"/>
      <c r="DQ61" s="139"/>
      <c r="DR61" s="139"/>
      <c r="DS61" s="139"/>
      <c r="DT61" s="139"/>
      <c r="DU61" s="139"/>
      <c r="DV61" s="139"/>
      <c r="DW61" s="139"/>
      <c r="DX61" s="139"/>
      <c r="DY61" s="139"/>
      <c r="DZ61" s="139"/>
      <c r="EA61" s="139"/>
      <c r="EB61" s="139"/>
      <c r="EC61" s="139"/>
      <c r="ED61" s="139"/>
      <c r="EE61" s="139"/>
      <c r="EF61" s="139"/>
      <c r="EG61" s="139"/>
      <c r="EH61" s="139"/>
      <c r="EI61" s="139"/>
      <c r="EJ61" s="139"/>
      <c r="EK61" s="139"/>
      <c r="EL61" s="139"/>
      <c r="EM61" s="139"/>
      <c r="EN61" s="139"/>
      <c r="EO61" s="139"/>
      <c r="EP61" s="139"/>
      <c r="EQ61" s="139"/>
      <c r="ER61" s="139"/>
      <c r="ES61" s="139"/>
      <c r="ET61" s="139"/>
      <c r="EU61" s="139"/>
      <c r="EV61" s="139"/>
      <c r="EW61" s="139"/>
      <c r="EX61" s="139"/>
      <c r="EY61" s="139"/>
      <c r="EZ61" s="139"/>
      <c r="FA61" s="139"/>
      <c r="FB61" s="139"/>
      <c r="FC61" s="139"/>
      <c r="FD61" s="139"/>
      <c r="FE61" s="139"/>
      <c r="FF61" s="139"/>
      <c r="FG61" s="139"/>
      <c r="FH61" s="139"/>
      <c r="FI61" s="139"/>
      <c r="FJ61" s="139"/>
      <c r="FK61" s="139"/>
      <c r="FL61" s="139"/>
      <c r="FM61" s="139"/>
      <c r="FN61" s="139"/>
      <c r="FO61" s="139"/>
      <c r="FP61" s="139"/>
      <c r="FQ61" s="139"/>
      <c r="FR61" s="139"/>
      <c r="FS61" s="139"/>
      <c r="FT61" s="139"/>
      <c r="FU61" s="139"/>
      <c r="FV61" s="139"/>
      <c r="FW61" s="139"/>
      <c r="FX61" s="139"/>
      <c r="FY61" s="139"/>
      <c r="FZ61" s="139"/>
      <c r="GA61" s="139"/>
      <c r="GB61" s="139"/>
      <c r="GC61" s="139"/>
      <c r="GD61" s="139"/>
      <c r="GE61" s="139"/>
      <c r="GF61" s="139"/>
      <c r="GG61" s="139"/>
      <c r="GH61" s="139"/>
      <c r="GI61" s="139"/>
      <c r="GJ61" s="139"/>
      <c r="GK61" s="139"/>
      <c r="GL61" s="139"/>
      <c r="GM61" s="139"/>
      <c r="GN61" s="139"/>
      <c r="GO61" s="139"/>
      <c r="GP61" s="139"/>
      <c r="GQ61" s="139"/>
      <c r="GR61" s="139"/>
      <c r="GS61" s="139"/>
      <c r="GT61" s="139"/>
      <c r="GU61" s="139"/>
      <c r="GV61" s="139"/>
      <c r="GW61" s="139"/>
      <c r="GX61" s="139"/>
      <c r="GY61" s="139"/>
      <c r="GZ61" s="139"/>
      <c r="HA61" s="139"/>
      <c r="HB61" s="139"/>
      <c r="HC61" s="139"/>
      <c r="HD61" s="139"/>
      <c r="HE61" s="139"/>
      <c r="HF61" s="139"/>
      <c r="HG61" s="139"/>
      <c r="HH61" s="139"/>
      <c r="HI61" s="139"/>
      <c r="HJ61" s="139"/>
      <c r="HK61" s="139"/>
      <c r="HL61" s="139"/>
      <c r="HM61" s="139"/>
      <c r="HN61" s="139"/>
      <c r="HO61" s="139"/>
      <c r="HP61" s="139"/>
      <c r="HQ61" s="139"/>
      <c r="HR61" s="139"/>
      <c r="HS61" s="139"/>
      <c r="HT61" s="139"/>
      <c r="HU61" s="139"/>
      <c r="HV61" s="139"/>
      <c r="HW61" s="139"/>
      <c r="HX61" s="139"/>
      <c r="HY61" s="139"/>
      <c r="HZ61" s="139"/>
      <c r="IA61" s="139"/>
      <c r="IB61" s="139"/>
      <c r="IC61" s="139"/>
      <c r="ID61" s="139"/>
      <c r="IE61" s="139"/>
      <c r="IF61" s="139"/>
      <c r="IG61" s="139"/>
      <c r="IH61" s="139"/>
      <c r="II61" s="139"/>
      <c r="IJ61" s="139"/>
      <c r="IK61" s="139"/>
      <c r="IL61" s="139"/>
      <c r="IM61" s="139"/>
      <c r="IN61" s="139"/>
      <c r="IO61" s="139"/>
      <c r="IP61" s="139"/>
      <c r="IQ61" s="139"/>
      <c r="IR61" s="139"/>
      <c r="IS61" s="139"/>
      <c r="IT61" s="139"/>
      <c r="IU61" s="139"/>
      <c r="IV61"/>
    </row>
    <row r="62" spans="1:256" s="50" customFormat="1" ht="13.15" customHeight="1" x14ac:dyDescent="0.25">
      <c r="A62" s="139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139"/>
      <c r="O62" s="139"/>
      <c r="P62" s="139"/>
      <c r="Q62" s="139"/>
      <c r="R62" s="139"/>
      <c r="S62" s="139"/>
      <c r="T62" s="139"/>
      <c r="U62" s="139"/>
      <c r="V62" s="139"/>
      <c r="W62" s="139"/>
      <c r="X62" s="139"/>
      <c r="Y62" s="139"/>
      <c r="Z62" s="139"/>
      <c r="AA62" s="139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  <c r="AN62" s="139"/>
      <c r="AO62" s="139"/>
      <c r="AP62" s="139"/>
      <c r="AQ62" s="139"/>
      <c r="AR62" s="139"/>
      <c r="AS62" s="139"/>
      <c r="AT62" s="139"/>
      <c r="AU62" s="139"/>
      <c r="AV62" s="139"/>
      <c r="AW62" s="139"/>
      <c r="AX62" s="139"/>
      <c r="AY62" s="139"/>
      <c r="AZ62" s="139"/>
      <c r="BA62" s="139"/>
      <c r="BB62" s="139"/>
      <c r="BC62" s="139"/>
      <c r="BD62" s="139"/>
      <c r="BE62" s="139"/>
      <c r="BF62" s="139"/>
      <c r="BG62" s="139"/>
      <c r="BH62" s="139"/>
      <c r="BI62" s="139"/>
      <c r="BJ62" s="139"/>
      <c r="BK62" s="139"/>
      <c r="BL62" s="139"/>
      <c r="BM62" s="139"/>
      <c r="BN62" s="139"/>
      <c r="BO62" s="139"/>
      <c r="BP62" s="139"/>
      <c r="BQ62" s="139"/>
      <c r="BR62" s="139"/>
      <c r="BS62" s="139"/>
      <c r="BT62" s="139"/>
      <c r="BU62" s="139"/>
      <c r="BV62" s="139"/>
      <c r="BW62" s="139"/>
      <c r="BX62" s="139"/>
      <c r="BY62" s="139"/>
      <c r="BZ62" s="139"/>
      <c r="CA62" s="139"/>
      <c r="CB62" s="139"/>
      <c r="CC62" s="139"/>
      <c r="CD62" s="139"/>
      <c r="CE62" s="139"/>
      <c r="CF62" s="139"/>
      <c r="CG62" s="139"/>
      <c r="CH62" s="139"/>
      <c r="CI62" s="139"/>
      <c r="CJ62" s="139"/>
      <c r="CK62" s="139"/>
      <c r="CL62" s="139"/>
      <c r="CM62" s="139"/>
      <c r="CN62" s="139"/>
      <c r="CO62" s="139"/>
      <c r="CP62" s="139"/>
      <c r="CQ62" s="139"/>
      <c r="CR62" s="139"/>
      <c r="CS62" s="139"/>
      <c r="CT62" s="139"/>
      <c r="CU62" s="139"/>
      <c r="CV62" s="139"/>
      <c r="CW62" s="139"/>
      <c r="CX62" s="139"/>
      <c r="CY62" s="139"/>
      <c r="CZ62" s="139"/>
      <c r="DA62" s="139"/>
      <c r="DB62" s="139"/>
      <c r="DC62" s="139"/>
      <c r="DD62" s="139"/>
      <c r="DE62" s="139"/>
      <c r="DF62" s="139"/>
      <c r="DG62" s="139"/>
      <c r="DH62" s="139"/>
      <c r="DI62" s="139"/>
      <c r="DJ62" s="139"/>
      <c r="DK62" s="139"/>
      <c r="DL62" s="139"/>
      <c r="DM62" s="139"/>
      <c r="DN62" s="139"/>
      <c r="DO62" s="139"/>
      <c r="DP62" s="139"/>
      <c r="DQ62" s="139"/>
      <c r="DR62" s="139"/>
      <c r="DS62" s="139"/>
      <c r="DT62" s="139"/>
      <c r="DU62" s="139"/>
      <c r="DV62" s="139"/>
      <c r="DW62" s="139"/>
      <c r="DX62" s="139"/>
      <c r="DY62" s="139"/>
      <c r="DZ62" s="139"/>
      <c r="EA62" s="139"/>
      <c r="EB62" s="139"/>
      <c r="EC62" s="139"/>
      <c r="ED62" s="139"/>
      <c r="EE62" s="139"/>
      <c r="EF62" s="139"/>
      <c r="EG62" s="139"/>
      <c r="EH62" s="139"/>
      <c r="EI62" s="139"/>
      <c r="EJ62" s="139"/>
      <c r="EK62" s="139"/>
      <c r="EL62" s="139"/>
      <c r="EM62" s="139"/>
      <c r="EN62" s="139"/>
      <c r="EO62" s="139"/>
      <c r="EP62" s="139"/>
      <c r="EQ62" s="139"/>
      <c r="ER62" s="139"/>
      <c r="ES62" s="139"/>
      <c r="ET62" s="139"/>
      <c r="EU62" s="139"/>
      <c r="EV62" s="139"/>
      <c r="EW62" s="139"/>
      <c r="EX62" s="139"/>
      <c r="EY62" s="139"/>
      <c r="EZ62" s="139"/>
      <c r="FA62" s="139"/>
      <c r="FB62" s="139"/>
      <c r="FC62" s="139"/>
      <c r="FD62" s="139"/>
      <c r="FE62" s="139"/>
      <c r="FF62" s="139"/>
      <c r="FG62" s="139"/>
      <c r="FH62" s="139"/>
      <c r="FI62" s="139"/>
      <c r="FJ62" s="139"/>
      <c r="FK62" s="139"/>
      <c r="FL62" s="139"/>
      <c r="FM62" s="139"/>
      <c r="FN62" s="139"/>
      <c r="FO62" s="139"/>
      <c r="FP62" s="139"/>
      <c r="FQ62" s="139"/>
      <c r="FR62" s="139"/>
      <c r="FS62" s="139"/>
      <c r="FT62" s="139"/>
      <c r="FU62" s="139"/>
      <c r="FV62" s="139"/>
      <c r="FW62" s="139"/>
      <c r="FX62" s="139"/>
      <c r="FY62" s="139"/>
      <c r="FZ62" s="139"/>
      <c r="GA62" s="139"/>
      <c r="GB62" s="139"/>
      <c r="GC62" s="139"/>
      <c r="GD62" s="139"/>
      <c r="GE62" s="139"/>
      <c r="GF62" s="139"/>
      <c r="GG62" s="139"/>
      <c r="GH62" s="139"/>
      <c r="GI62" s="139"/>
      <c r="GJ62" s="139"/>
      <c r="GK62" s="139"/>
      <c r="GL62" s="139"/>
      <c r="GM62" s="139"/>
      <c r="GN62" s="139"/>
      <c r="GO62" s="139"/>
      <c r="GP62" s="139"/>
      <c r="GQ62" s="139"/>
      <c r="GR62" s="139"/>
      <c r="GS62" s="139"/>
      <c r="GT62" s="139"/>
      <c r="GU62" s="139"/>
      <c r="GV62" s="139"/>
      <c r="GW62" s="139"/>
      <c r="GX62" s="139"/>
      <c r="GY62" s="139"/>
      <c r="GZ62" s="139"/>
      <c r="HA62" s="139"/>
      <c r="HB62" s="139"/>
      <c r="HC62" s="139"/>
      <c r="HD62" s="139"/>
      <c r="HE62" s="139"/>
      <c r="HF62" s="139"/>
      <c r="HG62" s="139"/>
      <c r="HH62" s="139"/>
      <c r="HI62" s="139"/>
      <c r="HJ62" s="139"/>
      <c r="HK62" s="139"/>
      <c r="HL62" s="139"/>
      <c r="HM62" s="139"/>
      <c r="HN62" s="139"/>
      <c r="HO62" s="139"/>
      <c r="HP62" s="139"/>
      <c r="HQ62" s="139"/>
      <c r="HR62" s="139"/>
      <c r="HS62" s="139"/>
      <c r="HT62" s="139"/>
      <c r="HU62" s="139"/>
      <c r="HV62" s="139"/>
      <c r="HW62" s="139"/>
      <c r="HX62" s="139"/>
      <c r="HY62" s="139"/>
      <c r="HZ62" s="139"/>
      <c r="IA62" s="139"/>
      <c r="IB62" s="139"/>
      <c r="IC62" s="139"/>
      <c r="ID62" s="139"/>
      <c r="IE62" s="139"/>
      <c r="IF62" s="139"/>
      <c r="IG62" s="139"/>
      <c r="IH62" s="139"/>
      <c r="II62" s="139"/>
      <c r="IJ62" s="139"/>
      <c r="IK62" s="139"/>
      <c r="IL62" s="139"/>
      <c r="IM62" s="139"/>
      <c r="IN62" s="139"/>
      <c r="IO62" s="139"/>
      <c r="IP62" s="139"/>
      <c r="IQ62" s="139"/>
      <c r="IR62" s="139"/>
      <c r="IS62" s="139"/>
      <c r="IT62" s="139"/>
      <c r="IU62" s="139"/>
      <c r="IV62"/>
    </row>
    <row r="63" spans="1:256" s="50" customFormat="1" ht="13.15" customHeight="1" x14ac:dyDescent="0.25">
      <c r="A63" s="139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139"/>
      <c r="O63" s="139"/>
      <c r="P63" s="139"/>
      <c r="Q63" s="139"/>
      <c r="R63" s="139"/>
      <c r="S63" s="139"/>
      <c r="T63" s="139"/>
      <c r="U63" s="139"/>
      <c r="V63" s="139"/>
      <c r="W63" s="139"/>
      <c r="X63" s="139"/>
      <c r="Y63" s="139"/>
      <c r="Z63" s="139"/>
      <c r="AA63" s="139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  <c r="AN63" s="139"/>
      <c r="AO63" s="139"/>
      <c r="AP63" s="139"/>
      <c r="AQ63" s="139"/>
      <c r="AR63" s="139"/>
      <c r="AS63" s="139"/>
      <c r="AT63" s="139"/>
      <c r="AU63" s="139"/>
      <c r="AV63" s="139"/>
      <c r="AW63" s="139"/>
      <c r="AX63" s="139"/>
      <c r="AY63" s="139"/>
      <c r="AZ63" s="139"/>
      <c r="BA63" s="139"/>
      <c r="BB63" s="139"/>
      <c r="BC63" s="139"/>
      <c r="BD63" s="139"/>
      <c r="BE63" s="139"/>
      <c r="BF63" s="139"/>
      <c r="BG63" s="139"/>
      <c r="BH63" s="139"/>
      <c r="BI63" s="139"/>
      <c r="BJ63" s="139"/>
      <c r="BK63" s="139"/>
      <c r="BL63" s="139"/>
      <c r="BM63" s="139"/>
      <c r="BN63" s="139"/>
      <c r="BO63" s="139"/>
      <c r="BP63" s="139"/>
      <c r="BQ63" s="139"/>
      <c r="BR63" s="139"/>
      <c r="BS63" s="139"/>
      <c r="BT63" s="139"/>
      <c r="BU63" s="139"/>
      <c r="BV63" s="139"/>
      <c r="BW63" s="139"/>
      <c r="BX63" s="139"/>
      <c r="BY63" s="139"/>
      <c r="BZ63" s="139"/>
      <c r="CA63" s="139"/>
      <c r="CB63" s="139"/>
      <c r="CC63" s="139"/>
      <c r="CD63" s="139"/>
      <c r="CE63" s="139"/>
      <c r="CF63" s="139"/>
      <c r="CG63" s="139"/>
      <c r="CH63" s="139"/>
      <c r="CI63" s="139"/>
      <c r="CJ63" s="139"/>
      <c r="CK63" s="139"/>
      <c r="CL63" s="139"/>
      <c r="CM63" s="139"/>
      <c r="CN63" s="139"/>
      <c r="CO63" s="139"/>
      <c r="CP63" s="139"/>
      <c r="CQ63" s="139"/>
      <c r="CR63" s="139"/>
      <c r="CS63" s="139"/>
      <c r="CT63" s="139"/>
      <c r="CU63" s="139"/>
      <c r="CV63" s="139"/>
      <c r="CW63" s="139"/>
      <c r="CX63" s="139"/>
      <c r="CY63" s="139"/>
      <c r="CZ63" s="139"/>
      <c r="DA63" s="139"/>
      <c r="DB63" s="139"/>
      <c r="DC63" s="139"/>
      <c r="DD63" s="139"/>
      <c r="DE63" s="139"/>
      <c r="DF63" s="139"/>
      <c r="DG63" s="139"/>
      <c r="DH63" s="139"/>
      <c r="DI63" s="139"/>
      <c r="DJ63" s="139"/>
      <c r="DK63" s="139"/>
      <c r="DL63" s="139"/>
      <c r="DM63" s="139"/>
      <c r="DN63" s="139"/>
      <c r="DO63" s="139"/>
      <c r="DP63" s="139"/>
      <c r="DQ63" s="139"/>
      <c r="DR63" s="139"/>
      <c r="DS63" s="139"/>
      <c r="DT63" s="139"/>
      <c r="DU63" s="139"/>
      <c r="DV63" s="139"/>
      <c r="DW63" s="139"/>
      <c r="DX63" s="139"/>
      <c r="DY63" s="139"/>
      <c r="DZ63" s="139"/>
      <c r="EA63" s="139"/>
      <c r="EB63" s="139"/>
      <c r="EC63" s="139"/>
      <c r="ED63" s="139"/>
      <c r="EE63" s="139"/>
      <c r="EF63" s="139"/>
      <c r="EG63" s="139"/>
      <c r="EH63" s="139"/>
      <c r="EI63" s="139"/>
      <c r="EJ63" s="139"/>
      <c r="EK63" s="139"/>
      <c r="EL63" s="139"/>
      <c r="EM63" s="139"/>
      <c r="EN63" s="139"/>
      <c r="EO63" s="139"/>
      <c r="EP63" s="139"/>
      <c r="EQ63" s="139"/>
      <c r="ER63" s="139"/>
      <c r="ES63" s="139"/>
      <c r="ET63" s="139"/>
      <c r="EU63" s="139"/>
      <c r="EV63" s="139"/>
      <c r="EW63" s="139"/>
      <c r="EX63" s="139"/>
      <c r="EY63" s="139"/>
      <c r="EZ63" s="139"/>
      <c r="FA63" s="139"/>
      <c r="FB63" s="139"/>
      <c r="FC63" s="139"/>
      <c r="FD63" s="139"/>
      <c r="FE63" s="139"/>
      <c r="FF63" s="139"/>
      <c r="FG63" s="139"/>
      <c r="FH63" s="139"/>
      <c r="FI63" s="139"/>
      <c r="FJ63" s="139"/>
      <c r="FK63" s="139"/>
      <c r="FL63" s="139"/>
      <c r="FM63" s="139"/>
      <c r="FN63" s="139"/>
      <c r="FO63" s="139"/>
      <c r="FP63" s="139"/>
      <c r="FQ63" s="139"/>
      <c r="FR63" s="139"/>
      <c r="FS63" s="139"/>
      <c r="FT63" s="139"/>
      <c r="FU63" s="139"/>
      <c r="FV63" s="139"/>
      <c r="FW63" s="139"/>
      <c r="FX63" s="139"/>
      <c r="FY63" s="139"/>
      <c r="FZ63" s="139"/>
      <c r="GA63" s="139"/>
      <c r="GB63" s="139"/>
      <c r="GC63" s="139"/>
      <c r="GD63" s="139"/>
      <c r="GE63" s="139"/>
      <c r="GF63" s="139"/>
      <c r="GG63" s="139"/>
      <c r="GH63" s="139"/>
      <c r="GI63" s="139"/>
      <c r="GJ63" s="139"/>
      <c r="GK63" s="139"/>
      <c r="GL63" s="139"/>
      <c r="GM63" s="139"/>
      <c r="GN63" s="139"/>
      <c r="GO63" s="139"/>
      <c r="GP63" s="139"/>
      <c r="GQ63" s="139"/>
      <c r="GR63" s="139"/>
      <c r="GS63" s="139"/>
      <c r="GT63" s="139"/>
      <c r="GU63" s="139"/>
      <c r="GV63" s="139"/>
      <c r="GW63" s="139"/>
      <c r="GX63" s="139"/>
      <c r="GY63" s="139"/>
      <c r="GZ63" s="139"/>
      <c r="HA63" s="139"/>
      <c r="HB63" s="139"/>
      <c r="HC63" s="139"/>
      <c r="HD63" s="139"/>
      <c r="HE63" s="139"/>
      <c r="HF63" s="139"/>
      <c r="HG63" s="139"/>
      <c r="HH63" s="139"/>
      <c r="HI63" s="139"/>
      <c r="HJ63" s="139"/>
      <c r="HK63" s="139"/>
      <c r="HL63" s="139"/>
      <c r="HM63" s="139"/>
      <c r="HN63" s="139"/>
      <c r="HO63" s="139"/>
      <c r="HP63" s="139"/>
      <c r="HQ63" s="139"/>
      <c r="HR63" s="139"/>
      <c r="HS63" s="139"/>
      <c r="HT63" s="139"/>
      <c r="HU63" s="139"/>
      <c r="HV63" s="139"/>
      <c r="HW63" s="139"/>
      <c r="HX63" s="139"/>
      <c r="HY63" s="139"/>
      <c r="HZ63" s="139"/>
      <c r="IA63" s="139"/>
      <c r="IB63" s="139"/>
      <c r="IC63" s="139"/>
      <c r="ID63" s="139"/>
      <c r="IE63" s="139"/>
      <c r="IF63" s="139"/>
      <c r="IG63" s="139"/>
      <c r="IH63" s="139"/>
      <c r="II63" s="139"/>
      <c r="IJ63" s="139"/>
      <c r="IK63" s="139"/>
      <c r="IL63" s="139"/>
      <c r="IM63" s="139"/>
      <c r="IN63" s="139"/>
      <c r="IO63" s="139"/>
      <c r="IP63" s="139"/>
      <c r="IQ63" s="139"/>
      <c r="IR63" s="139"/>
      <c r="IS63" s="139"/>
      <c r="IT63" s="139"/>
      <c r="IU63" s="139"/>
      <c r="IV63"/>
    </row>
    <row r="64" spans="1:256" s="50" customFormat="1" ht="13.15" customHeight="1" x14ac:dyDescent="0.25">
      <c r="A64" s="139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139"/>
      <c r="O64" s="139"/>
      <c r="P64" s="139"/>
      <c r="Q64" s="139"/>
      <c r="R64" s="139"/>
      <c r="S64" s="139"/>
      <c r="T64" s="139"/>
      <c r="U64" s="139"/>
      <c r="V64" s="139"/>
      <c r="W64" s="139"/>
      <c r="X64" s="139"/>
      <c r="Y64" s="139"/>
      <c r="Z64" s="139"/>
      <c r="AA64" s="139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  <c r="AN64" s="139"/>
      <c r="AO64" s="139"/>
      <c r="AP64" s="139"/>
      <c r="AQ64" s="139"/>
      <c r="AR64" s="139"/>
      <c r="AS64" s="139"/>
      <c r="AT64" s="139"/>
      <c r="AU64" s="139"/>
      <c r="AV64" s="139"/>
      <c r="AW64" s="139"/>
      <c r="AX64" s="139"/>
      <c r="AY64" s="139"/>
      <c r="AZ64" s="139"/>
      <c r="BA64" s="139"/>
      <c r="BB64" s="139"/>
      <c r="BC64" s="139"/>
      <c r="BD64" s="139"/>
      <c r="BE64" s="139"/>
      <c r="BF64" s="139"/>
      <c r="BG64" s="139"/>
      <c r="BH64" s="139"/>
      <c r="BI64" s="139"/>
      <c r="BJ64" s="139"/>
      <c r="BK64" s="139"/>
      <c r="BL64" s="139"/>
      <c r="BM64" s="139"/>
      <c r="BN64" s="139"/>
      <c r="BO64" s="139"/>
      <c r="BP64" s="139"/>
      <c r="BQ64" s="139"/>
      <c r="BR64" s="139"/>
      <c r="BS64" s="139"/>
      <c r="BT64" s="139"/>
      <c r="BU64" s="139"/>
      <c r="BV64" s="139"/>
      <c r="BW64" s="139"/>
      <c r="BX64" s="139"/>
      <c r="BY64" s="139"/>
      <c r="BZ64" s="139"/>
      <c r="CA64" s="139"/>
      <c r="CB64" s="139"/>
      <c r="CC64" s="139"/>
      <c r="CD64" s="139"/>
      <c r="CE64" s="139"/>
      <c r="CF64" s="139"/>
      <c r="CG64" s="139"/>
      <c r="CH64" s="139"/>
      <c r="CI64" s="139"/>
      <c r="CJ64" s="139"/>
      <c r="CK64" s="139"/>
      <c r="CL64" s="139"/>
      <c r="CM64" s="139"/>
      <c r="CN64" s="139"/>
      <c r="CO64" s="139"/>
      <c r="CP64" s="139"/>
      <c r="CQ64" s="139"/>
      <c r="CR64" s="139"/>
      <c r="CS64" s="139"/>
      <c r="CT64" s="139"/>
      <c r="CU64" s="139"/>
      <c r="CV64" s="139"/>
      <c r="CW64" s="139"/>
      <c r="CX64" s="139"/>
      <c r="CY64" s="139"/>
      <c r="CZ64" s="139"/>
      <c r="DA64" s="139"/>
      <c r="DB64" s="139"/>
      <c r="DC64" s="139"/>
      <c r="DD64" s="139"/>
      <c r="DE64" s="139"/>
      <c r="DF64" s="139"/>
      <c r="DG64" s="139"/>
      <c r="DH64" s="139"/>
      <c r="DI64" s="139"/>
      <c r="DJ64" s="139"/>
      <c r="DK64" s="139"/>
      <c r="DL64" s="139"/>
      <c r="DM64" s="139"/>
      <c r="DN64" s="139"/>
      <c r="DO64" s="139"/>
      <c r="DP64" s="139"/>
      <c r="DQ64" s="139"/>
      <c r="DR64" s="139"/>
      <c r="DS64" s="139"/>
      <c r="DT64" s="139"/>
      <c r="DU64" s="139"/>
      <c r="DV64" s="139"/>
      <c r="DW64" s="139"/>
      <c r="DX64" s="139"/>
      <c r="DY64" s="139"/>
      <c r="DZ64" s="139"/>
      <c r="EA64" s="139"/>
      <c r="EB64" s="139"/>
      <c r="EC64" s="139"/>
      <c r="ED64" s="139"/>
      <c r="EE64" s="139"/>
      <c r="EF64" s="139"/>
      <c r="EG64" s="139"/>
      <c r="EH64" s="139"/>
      <c r="EI64" s="139"/>
      <c r="EJ64" s="139"/>
      <c r="EK64" s="139"/>
      <c r="EL64" s="139"/>
      <c r="EM64" s="139"/>
      <c r="EN64" s="139"/>
      <c r="EO64" s="139"/>
      <c r="EP64" s="139"/>
      <c r="EQ64" s="139"/>
      <c r="ER64" s="139"/>
      <c r="ES64" s="139"/>
      <c r="ET64" s="139"/>
      <c r="EU64" s="139"/>
      <c r="EV64" s="139"/>
      <c r="EW64" s="139"/>
      <c r="EX64" s="139"/>
      <c r="EY64" s="139"/>
      <c r="EZ64" s="139"/>
      <c r="FA64" s="139"/>
      <c r="FB64" s="139"/>
      <c r="FC64" s="139"/>
      <c r="FD64" s="139"/>
      <c r="FE64" s="139"/>
      <c r="FF64" s="139"/>
      <c r="FG64" s="139"/>
      <c r="FH64" s="139"/>
      <c r="FI64" s="139"/>
      <c r="FJ64" s="139"/>
      <c r="FK64" s="139"/>
      <c r="FL64" s="139"/>
      <c r="FM64" s="139"/>
      <c r="FN64" s="139"/>
      <c r="FO64" s="139"/>
      <c r="FP64" s="139"/>
      <c r="FQ64" s="139"/>
      <c r="FR64" s="139"/>
      <c r="FS64" s="139"/>
      <c r="FT64" s="139"/>
      <c r="FU64" s="139"/>
      <c r="FV64" s="139"/>
      <c r="FW64" s="139"/>
      <c r="FX64" s="139"/>
      <c r="FY64" s="139"/>
      <c r="FZ64" s="139"/>
      <c r="GA64" s="139"/>
      <c r="GB64" s="139"/>
      <c r="GC64" s="139"/>
      <c r="GD64" s="139"/>
      <c r="GE64" s="139"/>
      <c r="GF64" s="139"/>
      <c r="GG64" s="139"/>
      <c r="GH64" s="139"/>
      <c r="GI64" s="139"/>
      <c r="GJ64" s="139"/>
      <c r="GK64" s="139"/>
      <c r="GL64" s="139"/>
      <c r="GM64" s="139"/>
      <c r="GN64" s="139"/>
      <c r="GO64" s="139"/>
      <c r="GP64" s="139"/>
      <c r="GQ64" s="139"/>
      <c r="GR64" s="139"/>
      <c r="GS64" s="139"/>
      <c r="GT64" s="139"/>
      <c r="GU64" s="139"/>
      <c r="GV64" s="139"/>
      <c r="GW64" s="139"/>
      <c r="GX64" s="139"/>
      <c r="GY64" s="139"/>
      <c r="GZ64" s="139"/>
      <c r="HA64" s="139"/>
      <c r="HB64" s="139"/>
      <c r="HC64" s="139"/>
      <c r="HD64" s="139"/>
      <c r="HE64" s="139"/>
      <c r="HF64" s="139"/>
      <c r="HG64" s="139"/>
      <c r="HH64" s="139"/>
      <c r="HI64" s="139"/>
      <c r="HJ64" s="139"/>
      <c r="HK64" s="139"/>
      <c r="HL64" s="139"/>
      <c r="HM64" s="139"/>
      <c r="HN64" s="139"/>
      <c r="HO64" s="139"/>
      <c r="HP64" s="139"/>
      <c r="HQ64" s="139"/>
      <c r="HR64" s="139"/>
      <c r="HS64" s="139"/>
      <c r="HT64" s="139"/>
      <c r="HU64" s="139"/>
      <c r="HV64" s="139"/>
      <c r="HW64" s="139"/>
      <c r="HX64" s="139"/>
      <c r="HY64" s="139"/>
      <c r="HZ64" s="139"/>
      <c r="IA64" s="139"/>
      <c r="IB64" s="139"/>
      <c r="IC64" s="139"/>
      <c r="ID64" s="139"/>
      <c r="IE64" s="139"/>
      <c r="IF64" s="139"/>
      <c r="IG64" s="139"/>
      <c r="IH64" s="139"/>
      <c r="II64" s="139"/>
      <c r="IJ64" s="139"/>
      <c r="IK64" s="139"/>
      <c r="IL64" s="139"/>
      <c r="IM64" s="139"/>
      <c r="IN64" s="139"/>
      <c r="IO64" s="139"/>
      <c r="IP64" s="139"/>
      <c r="IQ64" s="139"/>
      <c r="IR64" s="139"/>
      <c r="IS64" s="139"/>
      <c r="IT64" s="139"/>
      <c r="IU64" s="139"/>
      <c r="IV64"/>
    </row>
    <row r="65" spans="1:256" s="50" customFormat="1" ht="13.15" customHeight="1" x14ac:dyDescent="0.25">
      <c r="A65" s="139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139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39"/>
      <c r="Z65" s="139"/>
      <c r="AA65" s="13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  <c r="AN65" s="139"/>
      <c r="AO65" s="139"/>
      <c r="AP65" s="139"/>
      <c r="AQ65" s="139"/>
      <c r="AR65" s="139"/>
      <c r="AS65" s="139"/>
      <c r="AT65" s="139"/>
      <c r="AU65" s="139"/>
      <c r="AV65" s="139"/>
      <c r="AW65" s="139"/>
      <c r="AX65" s="139"/>
      <c r="AY65" s="139"/>
      <c r="AZ65" s="139"/>
      <c r="BA65" s="139"/>
      <c r="BB65" s="139"/>
      <c r="BC65" s="139"/>
      <c r="BD65" s="139"/>
      <c r="BE65" s="139"/>
      <c r="BF65" s="139"/>
      <c r="BG65" s="139"/>
      <c r="BH65" s="139"/>
      <c r="BI65" s="139"/>
      <c r="BJ65" s="139"/>
      <c r="BK65" s="139"/>
      <c r="BL65" s="139"/>
      <c r="BM65" s="139"/>
      <c r="BN65" s="139"/>
      <c r="BO65" s="139"/>
      <c r="BP65" s="139"/>
      <c r="BQ65" s="139"/>
      <c r="BR65" s="139"/>
      <c r="BS65" s="139"/>
      <c r="BT65" s="139"/>
      <c r="BU65" s="139"/>
      <c r="BV65" s="139"/>
      <c r="BW65" s="139"/>
      <c r="BX65" s="139"/>
      <c r="BY65" s="139"/>
      <c r="BZ65" s="139"/>
      <c r="CA65" s="139"/>
      <c r="CB65" s="139"/>
      <c r="CC65" s="139"/>
      <c r="CD65" s="139"/>
      <c r="CE65" s="139"/>
      <c r="CF65" s="139"/>
      <c r="CG65" s="139"/>
      <c r="CH65" s="139"/>
      <c r="CI65" s="139"/>
      <c r="CJ65" s="139"/>
      <c r="CK65" s="139"/>
      <c r="CL65" s="139"/>
      <c r="CM65" s="139"/>
      <c r="CN65" s="139"/>
      <c r="CO65" s="139"/>
      <c r="CP65" s="139"/>
      <c r="CQ65" s="139"/>
      <c r="CR65" s="139"/>
      <c r="CS65" s="139"/>
      <c r="CT65" s="139"/>
      <c r="CU65" s="139"/>
      <c r="CV65" s="139"/>
      <c r="CW65" s="139"/>
      <c r="CX65" s="139"/>
      <c r="CY65" s="139"/>
      <c r="CZ65" s="139"/>
      <c r="DA65" s="139"/>
      <c r="DB65" s="139"/>
      <c r="DC65" s="139"/>
      <c r="DD65" s="139"/>
      <c r="DE65" s="139"/>
      <c r="DF65" s="139"/>
      <c r="DG65" s="139"/>
      <c r="DH65" s="139"/>
      <c r="DI65" s="139"/>
      <c r="DJ65" s="139"/>
      <c r="DK65" s="139"/>
      <c r="DL65" s="139"/>
      <c r="DM65" s="139"/>
      <c r="DN65" s="139"/>
      <c r="DO65" s="139"/>
      <c r="DP65" s="139"/>
      <c r="DQ65" s="139"/>
      <c r="DR65" s="139"/>
      <c r="DS65" s="139"/>
      <c r="DT65" s="139"/>
      <c r="DU65" s="139"/>
      <c r="DV65" s="139"/>
      <c r="DW65" s="139"/>
      <c r="DX65" s="139"/>
      <c r="DY65" s="139"/>
      <c r="DZ65" s="139"/>
      <c r="EA65" s="139"/>
      <c r="EB65" s="139"/>
      <c r="EC65" s="139"/>
      <c r="ED65" s="139"/>
      <c r="EE65" s="139"/>
      <c r="EF65" s="139"/>
      <c r="EG65" s="139"/>
      <c r="EH65" s="139"/>
      <c r="EI65" s="139"/>
      <c r="EJ65" s="139"/>
      <c r="EK65" s="139"/>
      <c r="EL65" s="139"/>
      <c r="EM65" s="139"/>
      <c r="EN65" s="139"/>
      <c r="EO65" s="139"/>
      <c r="EP65" s="139"/>
      <c r="EQ65" s="139"/>
      <c r="ER65" s="139"/>
      <c r="ES65" s="139"/>
      <c r="ET65" s="139"/>
      <c r="EU65" s="139"/>
      <c r="EV65" s="139"/>
      <c r="EW65" s="139"/>
      <c r="EX65" s="139"/>
      <c r="EY65" s="139"/>
      <c r="EZ65" s="139"/>
      <c r="FA65" s="139"/>
      <c r="FB65" s="139"/>
      <c r="FC65" s="139"/>
      <c r="FD65" s="139"/>
      <c r="FE65" s="139"/>
      <c r="FF65" s="139"/>
      <c r="FG65" s="139"/>
      <c r="FH65" s="139"/>
      <c r="FI65" s="139"/>
      <c r="FJ65" s="139"/>
      <c r="FK65" s="139"/>
      <c r="FL65" s="139"/>
      <c r="FM65" s="139"/>
      <c r="FN65" s="139"/>
      <c r="FO65" s="139"/>
      <c r="FP65" s="139"/>
      <c r="FQ65" s="139"/>
      <c r="FR65" s="139"/>
      <c r="FS65" s="139"/>
      <c r="FT65" s="139"/>
      <c r="FU65" s="139"/>
      <c r="FV65" s="139"/>
      <c r="FW65" s="139"/>
      <c r="FX65" s="139"/>
      <c r="FY65" s="139"/>
      <c r="FZ65" s="139"/>
      <c r="GA65" s="139"/>
      <c r="GB65" s="139"/>
      <c r="GC65" s="139"/>
      <c r="GD65" s="139"/>
      <c r="GE65" s="139"/>
      <c r="GF65" s="139"/>
      <c r="GG65" s="139"/>
      <c r="GH65" s="139"/>
      <c r="GI65" s="139"/>
      <c r="GJ65" s="139"/>
      <c r="GK65" s="139"/>
      <c r="GL65" s="139"/>
      <c r="GM65" s="139"/>
      <c r="GN65" s="139"/>
      <c r="GO65" s="139"/>
      <c r="GP65" s="139"/>
      <c r="GQ65" s="139"/>
      <c r="GR65" s="139"/>
      <c r="GS65" s="139"/>
      <c r="GT65" s="139"/>
      <c r="GU65" s="139"/>
      <c r="GV65" s="139"/>
      <c r="GW65" s="139"/>
      <c r="GX65" s="139"/>
      <c r="GY65" s="139"/>
      <c r="GZ65" s="139"/>
      <c r="HA65" s="139"/>
      <c r="HB65" s="139"/>
      <c r="HC65" s="139"/>
      <c r="HD65" s="139"/>
      <c r="HE65" s="139"/>
      <c r="HF65" s="139"/>
      <c r="HG65" s="139"/>
      <c r="HH65" s="139"/>
      <c r="HI65" s="139"/>
      <c r="HJ65" s="139"/>
      <c r="HK65" s="139"/>
      <c r="HL65" s="139"/>
      <c r="HM65" s="139"/>
      <c r="HN65" s="139"/>
      <c r="HO65" s="139"/>
      <c r="HP65" s="139"/>
      <c r="HQ65" s="139"/>
      <c r="HR65" s="139"/>
      <c r="HS65" s="139"/>
      <c r="HT65" s="139"/>
      <c r="HU65" s="139"/>
      <c r="HV65" s="139"/>
      <c r="HW65" s="139"/>
      <c r="HX65" s="139"/>
      <c r="HY65" s="139"/>
      <c r="HZ65" s="139"/>
      <c r="IA65" s="139"/>
      <c r="IB65" s="139"/>
      <c r="IC65" s="139"/>
      <c r="ID65" s="139"/>
      <c r="IE65" s="139"/>
      <c r="IF65" s="139"/>
      <c r="IG65" s="139"/>
      <c r="IH65" s="139"/>
      <c r="II65" s="139"/>
      <c r="IJ65" s="139"/>
      <c r="IK65" s="139"/>
      <c r="IL65" s="139"/>
      <c r="IM65" s="139"/>
      <c r="IN65" s="139"/>
      <c r="IO65" s="139"/>
      <c r="IP65" s="139"/>
      <c r="IQ65" s="139"/>
      <c r="IR65" s="139"/>
      <c r="IS65" s="139"/>
      <c r="IT65" s="139"/>
      <c r="IU65" s="139"/>
      <c r="IV65"/>
    </row>
    <row r="66" spans="1:256" s="50" customFormat="1" ht="13.15" customHeight="1" x14ac:dyDescent="0.25">
      <c r="A66" s="139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139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39"/>
      <c r="Z66" s="139"/>
      <c r="AA66" s="139"/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  <c r="AN66" s="139"/>
      <c r="AO66" s="139"/>
      <c r="AP66" s="139"/>
      <c r="AQ66" s="139"/>
      <c r="AR66" s="139"/>
      <c r="AS66" s="139"/>
      <c r="AT66" s="139"/>
      <c r="AU66" s="139"/>
      <c r="AV66" s="139"/>
      <c r="AW66" s="139"/>
      <c r="AX66" s="139"/>
      <c r="AY66" s="139"/>
      <c r="AZ66" s="139"/>
      <c r="BA66" s="139"/>
      <c r="BB66" s="139"/>
      <c r="BC66" s="139"/>
      <c r="BD66" s="139"/>
      <c r="BE66" s="139"/>
      <c r="BF66" s="139"/>
      <c r="BG66" s="139"/>
      <c r="BH66" s="139"/>
      <c r="BI66" s="139"/>
      <c r="BJ66" s="139"/>
      <c r="BK66" s="139"/>
      <c r="BL66" s="139"/>
      <c r="BM66" s="139"/>
      <c r="BN66" s="139"/>
      <c r="BO66" s="139"/>
      <c r="BP66" s="139"/>
      <c r="BQ66" s="139"/>
      <c r="BR66" s="139"/>
      <c r="BS66" s="139"/>
      <c r="BT66" s="139"/>
      <c r="BU66" s="139"/>
      <c r="BV66" s="139"/>
      <c r="BW66" s="139"/>
      <c r="BX66" s="139"/>
      <c r="BY66" s="139"/>
      <c r="BZ66" s="139"/>
      <c r="CA66" s="139"/>
      <c r="CB66" s="139"/>
      <c r="CC66" s="139"/>
      <c r="CD66" s="139"/>
      <c r="CE66" s="139"/>
      <c r="CF66" s="139"/>
      <c r="CG66" s="139"/>
      <c r="CH66" s="139"/>
      <c r="CI66" s="139"/>
      <c r="CJ66" s="139"/>
      <c r="CK66" s="139"/>
      <c r="CL66" s="139"/>
      <c r="CM66" s="139"/>
      <c r="CN66" s="139"/>
      <c r="CO66" s="139"/>
      <c r="CP66" s="139"/>
      <c r="CQ66" s="139"/>
      <c r="CR66" s="139"/>
      <c r="CS66" s="139"/>
      <c r="CT66" s="139"/>
      <c r="CU66" s="139"/>
      <c r="CV66" s="139"/>
      <c r="CW66" s="139"/>
      <c r="CX66" s="139"/>
      <c r="CY66" s="139"/>
      <c r="CZ66" s="139"/>
      <c r="DA66" s="139"/>
      <c r="DB66" s="139"/>
      <c r="DC66" s="139"/>
      <c r="DD66" s="139"/>
      <c r="DE66" s="139"/>
      <c r="DF66" s="139"/>
      <c r="DG66" s="139"/>
      <c r="DH66" s="139"/>
      <c r="DI66" s="139"/>
      <c r="DJ66" s="139"/>
      <c r="DK66" s="139"/>
      <c r="DL66" s="139"/>
      <c r="DM66" s="139"/>
      <c r="DN66" s="139"/>
      <c r="DO66" s="139"/>
      <c r="DP66" s="139"/>
      <c r="DQ66" s="139"/>
      <c r="DR66" s="139"/>
      <c r="DS66" s="139"/>
      <c r="DT66" s="139"/>
      <c r="DU66" s="139"/>
      <c r="DV66" s="139"/>
      <c r="DW66" s="139"/>
      <c r="DX66" s="139"/>
      <c r="DY66" s="139"/>
      <c r="DZ66" s="139"/>
      <c r="EA66" s="139"/>
      <c r="EB66" s="139"/>
      <c r="EC66" s="139"/>
      <c r="ED66" s="139"/>
      <c r="EE66" s="139"/>
      <c r="EF66" s="139"/>
      <c r="EG66" s="139"/>
      <c r="EH66" s="139"/>
      <c r="EI66" s="139"/>
      <c r="EJ66" s="139"/>
      <c r="EK66" s="139"/>
      <c r="EL66" s="139"/>
      <c r="EM66" s="139"/>
      <c r="EN66" s="139"/>
      <c r="EO66" s="139"/>
      <c r="EP66" s="139"/>
      <c r="EQ66" s="139"/>
      <c r="ER66" s="139"/>
      <c r="ES66" s="139"/>
      <c r="ET66" s="139"/>
      <c r="EU66" s="139"/>
      <c r="EV66" s="139"/>
      <c r="EW66" s="139"/>
      <c r="EX66" s="139"/>
      <c r="EY66" s="139"/>
      <c r="EZ66" s="139"/>
      <c r="FA66" s="139"/>
      <c r="FB66" s="139"/>
      <c r="FC66" s="139"/>
      <c r="FD66" s="139"/>
      <c r="FE66" s="139"/>
      <c r="FF66" s="139"/>
      <c r="FG66" s="139"/>
      <c r="FH66" s="139"/>
      <c r="FI66" s="139"/>
      <c r="FJ66" s="139"/>
      <c r="FK66" s="139"/>
      <c r="FL66" s="139"/>
      <c r="FM66" s="139"/>
      <c r="FN66" s="139"/>
      <c r="FO66" s="139"/>
      <c r="FP66" s="139"/>
      <c r="FQ66" s="139"/>
      <c r="FR66" s="139"/>
      <c r="FS66" s="139"/>
      <c r="FT66" s="139"/>
      <c r="FU66" s="139"/>
      <c r="FV66" s="139"/>
      <c r="FW66" s="139"/>
      <c r="FX66" s="139"/>
      <c r="FY66" s="139"/>
      <c r="FZ66" s="139"/>
      <c r="GA66" s="139"/>
      <c r="GB66" s="139"/>
      <c r="GC66" s="139"/>
      <c r="GD66" s="139"/>
      <c r="GE66" s="139"/>
      <c r="GF66" s="139"/>
      <c r="GG66" s="139"/>
      <c r="GH66" s="139"/>
      <c r="GI66" s="139"/>
      <c r="GJ66" s="139"/>
      <c r="GK66" s="139"/>
      <c r="GL66" s="139"/>
      <c r="GM66" s="139"/>
      <c r="GN66" s="139"/>
      <c r="GO66" s="139"/>
      <c r="GP66" s="139"/>
      <c r="GQ66" s="139"/>
      <c r="GR66" s="139"/>
      <c r="GS66" s="139"/>
      <c r="GT66" s="139"/>
      <c r="GU66" s="139"/>
      <c r="GV66" s="139"/>
      <c r="GW66" s="139"/>
      <c r="GX66" s="139"/>
      <c r="GY66" s="139"/>
      <c r="GZ66" s="139"/>
      <c r="HA66" s="139"/>
      <c r="HB66" s="139"/>
      <c r="HC66" s="139"/>
      <c r="HD66" s="139"/>
      <c r="HE66" s="139"/>
      <c r="HF66" s="139"/>
      <c r="HG66" s="139"/>
      <c r="HH66" s="139"/>
      <c r="HI66" s="139"/>
      <c r="HJ66" s="139"/>
      <c r="HK66" s="139"/>
      <c r="HL66" s="139"/>
      <c r="HM66" s="139"/>
      <c r="HN66" s="139"/>
      <c r="HO66" s="139"/>
      <c r="HP66" s="139"/>
      <c r="HQ66" s="139"/>
      <c r="HR66" s="139"/>
      <c r="HS66" s="139"/>
      <c r="HT66" s="139"/>
      <c r="HU66" s="139"/>
      <c r="HV66" s="139"/>
      <c r="HW66" s="139"/>
      <c r="HX66" s="139"/>
      <c r="HY66" s="139"/>
      <c r="HZ66" s="139"/>
      <c r="IA66" s="139"/>
      <c r="IB66" s="139"/>
      <c r="IC66" s="139"/>
      <c r="ID66" s="139"/>
      <c r="IE66" s="139"/>
      <c r="IF66" s="139"/>
      <c r="IG66" s="139"/>
      <c r="IH66" s="139"/>
      <c r="II66" s="139"/>
      <c r="IJ66" s="139"/>
      <c r="IK66" s="139"/>
      <c r="IL66" s="139"/>
      <c r="IM66" s="139"/>
      <c r="IN66" s="139"/>
      <c r="IO66" s="139"/>
      <c r="IP66" s="139"/>
      <c r="IQ66" s="139"/>
      <c r="IR66" s="139"/>
      <c r="IS66" s="139"/>
      <c r="IT66" s="139"/>
      <c r="IU66" s="139"/>
      <c r="IV66"/>
    </row>
    <row r="67" spans="1:256" s="50" customFormat="1" ht="13.15" customHeight="1" x14ac:dyDescent="0.25">
      <c r="A67" s="139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139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39"/>
      <c r="Z67" s="139"/>
      <c r="AA67" s="139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  <c r="AN67" s="139"/>
      <c r="AO67" s="139"/>
      <c r="AP67" s="139"/>
      <c r="AQ67" s="139"/>
      <c r="AR67" s="139"/>
      <c r="AS67" s="139"/>
      <c r="AT67" s="139"/>
      <c r="AU67" s="139"/>
      <c r="AV67" s="139"/>
      <c r="AW67" s="139"/>
      <c r="AX67" s="139"/>
      <c r="AY67" s="139"/>
      <c r="AZ67" s="139"/>
      <c r="BA67" s="139"/>
      <c r="BB67" s="139"/>
      <c r="BC67" s="139"/>
      <c r="BD67" s="139"/>
      <c r="BE67" s="139"/>
      <c r="BF67" s="139"/>
      <c r="BG67" s="139"/>
      <c r="BH67" s="139"/>
      <c r="BI67" s="139"/>
      <c r="BJ67" s="139"/>
      <c r="BK67" s="139"/>
      <c r="BL67" s="139"/>
      <c r="BM67" s="139"/>
      <c r="BN67" s="139"/>
      <c r="BO67" s="139"/>
      <c r="BP67" s="139"/>
      <c r="BQ67" s="139"/>
      <c r="BR67" s="139"/>
      <c r="BS67" s="139"/>
      <c r="BT67" s="139"/>
      <c r="BU67" s="139"/>
      <c r="BV67" s="139"/>
      <c r="BW67" s="139"/>
      <c r="BX67" s="139"/>
      <c r="BY67" s="139"/>
      <c r="BZ67" s="139"/>
      <c r="CA67" s="139"/>
      <c r="CB67" s="139"/>
      <c r="CC67" s="139"/>
      <c r="CD67" s="139"/>
      <c r="CE67" s="139"/>
      <c r="CF67" s="139"/>
      <c r="CG67" s="139"/>
      <c r="CH67" s="139"/>
      <c r="CI67" s="139"/>
      <c r="CJ67" s="139"/>
      <c r="CK67" s="139"/>
      <c r="CL67" s="139"/>
      <c r="CM67" s="139"/>
      <c r="CN67" s="139"/>
      <c r="CO67" s="139"/>
      <c r="CP67" s="139"/>
      <c r="CQ67" s="139"/>
      <c r="CR67" s="139"/>
      <c r="CS67" s="139"/>
      <c r="CT67" s="139"/>
      <c r="CU67" s="139"/>
      <c r="CV67" s="139"/>
      <c r="CW67" s="139"/>
      <c r="CX67" s="139"/>
      <c r="CY67" s="139"/>
      <c r="CZ67" s="139"/>
      <c r="DA67" s="139"/>
      <c r="DB67" s="139"/>
      <c r="DC67" s="139"/>
      <c r="DD67" s="139"/>
      <c r="DE67" s="139"/>
      <c r="DF67" s="139"/>
      <c r="DG67" s="139"/>
      <c r="DH67" s="139"/>
      <c r="DI67" s="139"/>
      <c r="DJ67" s="139"/>
      <c r="DK67" s="139"/>
      <c r="DL67" s="139"/>
      <c r="DM67" s="139"/>
      <c r="DN67" s="139"/>
      <c r="DO67" s="139"/>
      <c r="DP67" s="139"/>
      <c r="DQ67" s="139"/>
      <c r="DR67" s="139"/>
      <c r="DS67" s="139"/>
      <c r="DT67" s="139"/>
      <c r="DU67" s="139"/>
      <c r="DV67" s="139"/>
      <c r="DW67" s="139"/>
      <c r="DX67" s="139"/>
      <c r="DY67" s="139"/>
      <c r="DZ67" s="139"/>
      <c r="EA67" s="139"/>
      <c r="EB67" s="139"/>
      <c r="EC67" s="139"/>
      <c r="ED67" s="139"/>
      <c r="EE67" s="139"/>
      <c r="EF67" s="139"/>
      <c r="EG67" s="139"/>
      <c r="EH67" s="139"/>
      <c r="EI67" s="139"/>
      <c r="EJ67" s="139"/>
      <c r="EK67" s="139"/>
      <c r="EL67" s="139"/>
      <c r="EM67" s="139"/>
      <c r="EN67" s="139"/>
      <c r="EO67" s="139"/>
      <c r="EP67" s="139"/>
      <c r="EQ67" s="139"/>
      <c r="ER67" s="139"/>
      <c r="ES67" s="139"/>
      <c r="ET67" s="139"/>
      <c r="EU67" s="139"/>
      <c r="EV67" s="139"/>
      <c r="EW67" s="139"/>
      <c r="EX67" s="139"/>
      <c r="EY67" s="139"/>
      <c r="EZ67" s="139"/>
      <c r="FA67" s="139"/>
      <c r="FB67" s="139"/>
      <c r="FC67" s="139"/>
      <c r="FD67" s="139"/>
      <c r="FE67" s="139"/>
      <c r="FF67" s="139"/>
      <c r="FG67" s="139"/>
      <c r="FH67" s="139"/>
      <c r="FI67" s="139"/>
      <c r="FJ67" s="139"/>
      <c r="FK67" s="139"/>
      <c r="FL67" s="139"/>
      <c r="FM67" s="139"/>
      <c r="FN67" s="139"/>
      <c r="FO67" s="139"/>
      <c r="FP67" s="139"/>
      <c r="FQ67" s="139"/>
      <c r="FR67" s="139"/>
      <c r="FS67" s="139"/>
      <c r="FT67" s="139"/>
      <c r="FU67" s="139"/>
      <c r="FV67" s="139"/>
      <c r="FW67" s="139"/>
      <c r="FX67" s="139"/>
      <c r="FY67" s="139"/>
      <c r="FZ67" s="139"/>
      <c r="GA67" s="139"/>
      <c r="GB67" s="139"/>
      <c r="GC67" s="139"/>
      <c r="GD67" s="139"/>
      <c r="GE67" s="139"/>
      <c r="GF67" s="139"/>
      <c r="GG67" s="139"/>
      <c r="GH67" s="139"/>
      <c r="GI67" s="139"/>
      <c r="GJ67" s="139"/>
      <c r="GK67" s="139"/>
      <c r="GL67" s="139"/>
      <c r="GM67" s="139"/>
      <c r="GN67" s="139"/>
      <c r="GO67" s="139"/>
      <c r="GP67" s="139"/>
      <c r="GQ67" s="139"/>
      <c r="GR67" s="139"/>
      <c r="GS67" s="139"/>
      <c r="GT67" s="139"/>
      <c r="GU67" s="139"/>
      <c r="GV67" s="139"/>
      <c r="GW67" s="139"/>
      <c r="GX67" s="139"/>
      <c r="GY67" s="139"/>
      <c r="GZ67" s="139"/>
      <c r="HA67" s="139"/>
      <c r="HB67" s="139"/>
      <c r="HC67" s="139"/>
      <c r="HD67" s="139"/>
      <c r="HE67" s="139"/>
      <c r="HF67" s="139"/>
      <c r="HG67" s="139"/>
      <c r="HH67" s="139"/>
      <c r="HI67" s="139"/>
      <c r="HJ67" s="139"/>
      <c r="HK67" s="139"/>
      <c r="HL67" s="139"/>
      <c r="HM67" s="139"/>
      <c r="HN67" s="139"/>
      <c r="HO67" s="139"/>
      <c r="HP67" s="139"/>
      <c r="HQ67" s="139"/>
      <c r="HR67" s="139"/>
      <c r="HS67" s="139"/>
      <c r="HT67" s="139"/>
      <c r="HU67" s="139"/>
      <c r="HV67" s="139"/>
      <c r="HW67" s="139"/>
      <c r="HX67" s="139"/>
      <c r="HY67" s="139"/>
      <c r="HZ67" s="139"/>
      <c r="IA67" s="139"/>
      <c r="IB67" s="139"/>
      <c r="IC67" s="139"/>
      <c r="ID67" s="139"/>
      <c r="IE67" s="139"/>
      <c r="IF67" s="139"/>
      <c r="IG67" s="139"/>
      <c r="IH67" s="139"/>
      <c r="II67" s="139"/>
      <c r="IJ67" s="139"/>
      <c r="IK67" s="139"/>
      <c r="IL67" s="139"/>
      <c r="IM67" s="139"/>
      <c r="IN67" s="139"/>
      <c r="IO67" s="139"/>
      <c r="IP67" s="139"/>
      <c r="IQ67" s="139"/>
      <c r="IR67" s="139"/>
      <c r="IS67" s="139"/>
      <c r="IT67" s="139"/>
      <c r="IU67" s="139"/>
      <c r="IV67"/>
    </row>
    <row r="68" spans="1:256" s="50" customFormat="1" ht="13.15" customHeight="1" x14ac:dyDescent="0.25">
      <c r="A68" s="139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139"/>
      <c r="O68" s="139"/>
      <c r="P68" s="139"/>
      <c r="Q68" s="139"/>
      <c r="R68" s="139"/>
      <c r="S68" s="139"/>
      <c r="T68" s="139"/>
      <c r="U68" s="139"/>
      <c r="V68" s="139"/>
      <c r="W68" s="139"/>
      <c r="X68" s="139"/>
      <c r="Y68" s="139"/>
      <c r="Z68" s="139"/>
      <c r="AA68" s="139"/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  <c r="AN68" s="139"/>
      <c r="AO68" s="139"/>
      <c r="AP68" s="139"/>
      <c r="AQ68" s="139"/>
      <c r="AR68" s="139"/>
      <c r="AS68" s="139"/>
      <c r="AT68" s="139"/>
      <c r="AU68" s="139"/>
      <c r="AV68" s="139"/>
      <c r="AW68" s="139"/>
      <c r="AX68" s="139"/>
      <c r="AY68" s="139"/>
      <c r="AZ68" s="139"/>
      <c r="BA68" s="139"/>
      <c r="BB68" s="139"/>
      <c r="BC68" s="139"/>
      <c r="BD68" s="139"/>
      <c r="BE68" s="139"/>
      <c r="BF68" s="139"/>
      <c r="BG68" s="139"/>
      <c r="BH68" s="139"/>
      <c r="BI68" s="139"/>
      <c r="BJ68" s="139"/>
      <c r="BK68" s="139"/>
      <c r="BL68" s="139"/>
      <c r="BM68" s="139"/>
      <c r="BN68" s="139"/>
      <c r="BO68" s="139"/>
      <c r="BP68" s="139"/>
      <c r="BQ68" s="139"/>
      <c r="BR68" s="139"/>
      <c r="BS68" s="139"/>
      <c r="BT68" s="139"/>
      <c r="BU68" s="139"/>
      <c r="BV68" s="139"/>
      <c r="BW68" s="139"/>
      <c r="BX68" s="139"/>
      <c r="BY68" s="139"/>
      <c r="BZ68" s="139"/>
      <c r="CA68" s="139"/>
      <c r="CB68" s="139"/>
      <c r="CC68" s="139"/>
      <c r="CD68" s="139"/>
      <c r="CE68" s="139"/>
      <c r="CF68" s="139"/>
      <c r="CG68" s="139"/>
      <c r="CH68" s="139"/>
      <c r="CI68" s="139"/>
      <c r="CJ68" s="139"/>
      <c r="CK68" s="139"/>
      <c r="CL68" s="139"/>
      <c r="CM68" s="139"/>
      <c r="CN68" s="139"/>
      <c r="CO68" s="139"/>
      <c r="CP68" s="139"/>
      <c r="CQ68" s="139"/>
      <c r="CR68" s="139"/>
      <c r="CS68" s="139"/>
      <c r="CT68" s="139"/>
      <c r="CU68" s="139"/>
      <c r="CV68" s="139"/>
      <c r="CW68" s="139"/>
      <c r="CX68" s="139"/>
      <c r="CY68" s="139"/>
      <c r="CZ68" s="139"/>
      <c r="DA68" s="139"/>
      <c r="DB68" s="139"/>
      <c r="DC68" s="139"/>
      <c r="DD68" s="139"/>
      <c r="DE68" s="139"/>
      <c r="DF68" s="139"/>
      <c r="DG68" s="139"/>
      <c r="DH68" s="139"/>
      <c r="DI68" s="139"/>
      <c r="DJ68" s="139"/>
      <c r="DK68" s="139"/>
      <c r="DL68" s="139"/>
      <c r="DM68" s="139"/>
      <c r="DN68" s="139"/>
      <c r="DO68" s="139"/>
      <c r="DP68" s="139"/>
      <c r="DQ68" s="139"/>
      <c r="DR68" s="139"/>
      <c r="DS68" s="139"/>
      <c r="DT68" s="139"/>
      <c r="DU68" s="139"/>
      <c r="DV68" s="139"/>
      <c r="DW68" s="139"/>
      <c r="DX68" s="139"/>
      <c r="DY68" s="139"/>
      <c r="DZ68" s="139"/>
      <c r="EA68" s="139"/>
      <c r="EB68" s="139"/>
      <c r="EC68" s="139"/>
      <c r="ED68" s="139"/>
      <c r="EE68" s="139"/>
      <c r="EF68" s="139"/>
      <c r="EG68" s="139"/>
      <c r="EH68" s="139"/>
      <c r="EI68" s="139"/>
      <c r="EJ68" s="139"/>
      <c r="EK68" s="139"/>
      <c r="EL68" s="139"/>
      <c r="EM68" s="139"/>
      <c r="EN68" s="139"/>
      <c r="EO68" s="139"/>
      <c r="EP68" s="139"/>
      <c r="EQ68" s="139"/>
      <c r="ER68" s="139"/>
      <c r="ES68" s="139"/>
      <c r="ET68" s="139"/>
      <c r="EU68" s="139"/>
      <c r="EV68" s="139"/>
      <c r="EW68" s="139"/>
      <c r="EX68" s="139"/>
      <c r="EY68" s="139"/>
      <c r="EZ68" s="139"/>
      <c r="FA68" s="139"/>
      <c r="FB68" s="139"/>
      <c r="FC68" s="139"/>
      <c r="FD68" s="139"/>
      <c r="FE68" s="139"/>
      <c r="FF68" s="139"/>
      <c r="FG68" s="139"/>
      <c r="FH68" s="139"/>
      <c r="FI68" s="139"/>
      <c r="FJ68" s="139"/>
      <c r="FK68" s="139"/>
      <c r="FL68" s="139"/>
      <c r="FM68" s="139"/>
      <c r="FN68" s="139"/>
      <c r="FO68" s="139"/>
      <c r="FP68" s="139"/>
      <c r="FQ68" s="139"/>
      <c r="FR68" s="139"/>
      <c r="FS68" s="139"/>
      <c r="FT68" s="139"/>
      <c r="FU68" s="139"/>
      <c r="FV68" s="139"/>
      <c r="FW68" s="139"/>
      <c r="FX68" s="139"/>
      <c r="FY68" s="139"/>
      <c r="FZ68" s="139"/>
      <c r="GA68" s="139"/>
      <c r="GB68" s="139"/>
      <c r="GC68" s="139"/>
      <c r="GD68" s="139"/>
      <c r="GE68" s="139"/>
      <c r="GF68" s="139"/>
      <c r="GG68" s="139"/>
      <c r="GH68" s="139"/>
      <c r="GI68" s="139"/>
      <c r="GJ68" s="139"/>
      <c r="GK68" s="139"/>
      <c r="GL68" s="139"/>
      <c r="GM68" s="139"/>
      <c r="GN68" s="139"/>
      <c r="GO68" s="139"/>
      <c r="GP68" s="139"/>
      <c r="GQ68" s="139"/>
      <c r="GR68" s="139"/>
      <c r="GS68" s="139"/>
      <c r="GT68" s="139"/>
      <c r="GU68" s="139"/>
      <c r="GV68" s="139"/>
      <c r="GW68" s="139"/>
      <c r="GX68" s="139"/>
      <c r="GY68" s="139"/>
      <c r="GZ68" s="139"/>
      <c r="HA68" s="139"/>
      <c r="HB68" s="139"/>
      <c r="HC68" s="139"/>
      <c r="HD68" s="139"/>
      <c r="HE68" s="139"/>
      <c r="HF68" s="139"/>
      <c r="HG68" s="139"/>
      <c r="HH68" s="139"/>
      <c r="HI68" s="139"/>
      <c r="HJ68" s="139"/>
      <c r="HK68" s="139"/>
      <c r="HL68" s="139"/>
      <c r="HM68" s="139"/>
      <c r="HN68" s="139"/>
      <c r="HO68" s="139"/>
      <c r="HP68" s="139"/>
      <c r="HQ68" s="139"/>
      <c r="HR68" s="139"/>
      <c r="HS68" s="139"/>
      <c r="HT68" s="139"/>
      <c r="HU68" s="139"/>
      <c r="HV68" s="139"/>
      <c r="HW68" s="139"/>
      <c r="HX68" s="139"/>
      <c r="HY68" s="139"/>
      <c r="HZ68" s="139"/>
      <c r="IA68" s="139"/>
      <c r="IB68" s="139"/>
      <c r="IC68" s="139"/>
      <c r="ID68" s="139"/>
      <c r="IE68" s="139"/>
      <c r="IF68" s="139"/>
      <c r="IG68" s="139"/>
      <c r="IH68" s="139"/>
      <c r="II68" s="139"/>
      <c r="IJ68" s="139"/>
      <c r="IK68" s="139"/>
      <c r="IL68" s="139"/>
      <c r="IM68" s="139"/>
      <c r="IN68" s="139"/>
      <c r="IO68" s="139"/>
      <c r="IP68" s="139"/>
      <c r="IQ68" s="139"/>
      <c r="IR68" s="139"/>
      <c r="IS68" s="139"/>
      <c r="IT68" s="139"/>
      <c r="IU68" s="139"/>
      <c r="IV68"/>
    </row>
    <row r="69" spans="1:256" s="50" customFormat="1" ht="13.15" customHeight="1" x14ac:dyDescent="0.25">
      <c r="A69" s="139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139"/>
      <c r="O69" s="139"/>
      <c r="P69" s="139"/>
      <c r="Q69" s="139"/>
      <c r="R69" s="139"/>
      <c r="S69" s="139"/>
      <c r="T69" s="139"/>
      <c r="U69" s="139"/>
      <c r="V69" s="139"/>
      <c r="W69" s="139"/>
      <c r="X69" s="139"/>
      <c r="Y69" s="139"/>
      <c r="Z69" s="139"/>
      <c r="AA69" s="139"/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  <c r="AN69" s="139"/>
      <c r="AO69" s="139"/>
      <c r="AP69" s="139"/>
      <c r="AQ69" s="139"/>
      <c r="AR69" s="139"/>
      <c r="AS69" s="139"/>
      <c r="AT69" s="139"/>
      <c r="AU69" s="139"/>
      <c r="AV69" s="139"/>
      <c r="AW69" s="139"/>
      <c r="AX69" s="139"/>
      <c r="AY69" s="139"/>
      <c r="AZ69" s="139"/>
      <c r="BA69" s="139"/>
      <c r="BB69" s="139"/>
      <c r="BC69" s="139"/>
      <c r="BD69" s="139"/>
      <c r="BE69" s="139"/>
      <c r="BF69" s="139"/>
      <c r="BG69" s="139"/>
      <c r="BH69" s="139"/>
      <c r="BI69" s="139"/>
      <c r="BJ69" s="139"/>
      <c r="BK69" s="139"/>
      <c r="BL69" s="139"/>
      <c r="BM69" s="139"/>
      <c r="BN69" s="139"/>
      <c r="BO69" s="139"/>
      <c r="BP69" s="139"/>
      <c r="BQ69" s="139"/>
      <c r="BR69" s="139"/>
      <c r="BS69" s="139"/>
      <c r="BT69" s="139"/>
      <c r="BU69" s="139"/>
      <c r="BV69" s="139"/>
      <c r="BW69" s="139"/>
      <c r="BX69" s="139"/>
      <c r="BY69" s="139"/>
      <c r="BZ69" s="139"/>
      <c r="CA69" s="139"/>
      <c r="CB69" s="139"/>
      <c r="CC69" s="139"/>
      <c r="CD69" s="139"/>
      <c r="CE69" s="139"/>
      <c r="CF69" s="139"/>
      <c r="CG69" s="139"/>
      <c r="CH69" s="139"/>
      <c r="CI69" s="139"/>
      <c r="CJ69" s="139"/>
      <c r="CK69" s="139"/>
      <c r="CL69" s="139"/>
      <c r="CM69" s="139"/>
      <c r="CN69" s="139"/>
      <c r="CO69" s="139"/>
      <c r="CP69" s="139"/>
      <c r="CQ69" s="139"/>
      <c r="CR69" s="139"/>
      <c r="CS69" s="139"/>
      <c r="CT69" s="139"/>
      <c r="CU69" s="139"/>
      <c r="CV69" s="139"/>
      <c r="CW69" s="139"/>
      <c r="CX69" s="139"/>
      <c r="CY69" s="139"/>
      <c r="CZ69" s="139"/>
      <c r="DA69" s="139"/>
      <c r="DB69" s="139"/>
      <c r="DC69" s="139"/>
      <c r="DD69" s="139"/>
      <c r="DE69" s="139"/>
      <c r="DF69" s="139"/>
      <c r="DG69" s="139"/>
      <c r="DH69" s="139"/>
      <c r="DI69" s="139"/>
      <c r="DJ69" s="139"/>
      <c r="DK69" s="139"/>
      <c r="DL69" s="139"/>
      <c r="DM69" s="139"/>
      <c r="DN69" s="139"/>
      <c r="DO69" s="139"/>
      <c r="DP69" s="139"/>
      <c r="DQ69" s="139"/>
      <c r="DR69" s="139"/>
      <c r="DS69" s="139"/>
      <c r="DT69" s="139"/>
      <c r="DU69" s="139"/>
      <c r="DV69" s="139"/>
      <c r="DW69" s="139"/>
      <c r="DX69" s="139"/>
      <c r="DY69" s="139"/>
      <c r="DZ69" s="139"/>
      <c r="EA69" s="139"/>
      <c r="EB69" s="139"/>
      <c r="EC69" s="139"/>
      <c r="ED69" s="139"/>
      <c r="EE69" s="139"/>
      <c r="EF69" s="139"/>
      <c r="EG69" s="139"/>
      <c r="EH69" s="139"/>
      <c r="EI69" s="139"/>
      <c r="EJ69" s="139"/>
      <c r="EK69" s="139"/>
      <c r="EL69" s="139"/>
      <c r="EM69" s="139"/>
      <c r="EN69" s="139"/>
      <c r="EO69" s="139"/>
      <c r="EP69" s="139"/>
      <c r="EQ69" s="139"/>
      <c r="ER69" s="139"/>
      <c r="ES69" s="139"/>
      <c r="ET69" s="139"/>
      <c r="EU69" s="139"/>
      <c r="EV69" s="139"/>
      <c r="EW69" s="139"/>
      <c r="EX69" s="139"/>
      <c r="EY69" s="139"/>
      <c r="EZ69" s="139"/>
      <c r="FA69" s="139"/>
      <c r="FB69" s="139"/>
      <c r="FC69" s="139"/>
      <c r="FD69" s="139"/>
      <c r="FE69" s="139"/>
      <c r="FF69" s="139"/>
      <c r="FG69" s="139"/>
      <c r="FH69" s="139"/>
      <c r="FI69" s="139"/>
      <c r="FJ69" s="139"/>
      <c r="FK69" s="139"/>
      <c r="FL69" s="139"/>
      <c r="FM69" s="139"/>
      <c r="FN69" s="139"/>
      <c r="FO69" s="139"/>
      <c r="FP69" s="139"/>
      <c r="FQ69" s="139"/>
      <c r="FR69" s="139"/>
      <c r="FS69" s="139"/>
      <c r="FT69" s="139"/>
      <c r="FU69" s="139"/>
      <c r="FV69" s="139"/>
      <c r="FW69" s="139"/>
      <c r="FX69" s="139"/>
      <c r="FY69" s="139"/>
      <c r="FZ69" s="139"/>
      <c r="GA69" s="139"/>
      <c r="GB69" s="139"/>
      <c r="GC69" s="139"/>
      <c r="GD69" s="139"/>
      <c r="GE69" s="139"/>
      <c r="GF69" s="139"/>
      <c r="GG69" s="139"/>
      <c r="GH69" s="139"/>
      <c r="GI69" s="139"/>
      <c r="GJ69" s="139"/>
      <c r="GK69" s="139"/>
      <c r="GL69" s="139"/>
      <c r="GM69" s="139"/>
      <c r="GN69" s="139"/>
      <c r="GO69" s="139"/>
      <c r="GP69" s="139"/>
      <c r="GQ69" s="139"/>
      <c r="GR69" s="139"/>
      <c r="GS69" s="139"/>
      <c r="GT69" s="139"/>
      <c r="GU69" s="139"/>
      <c r="GV69" s="139"/>
      <c r="GW69" s="139"/>
      <c r="GX69" s="139"/>
      <c r="GY69" s="139"/>
      <c r="GZ69" s="139"/>
      <c r="HA69" s="139"/>
      <c r="HB69" s="139"/>
      <c r="HC69" s="139"/>
      <c r="HD69" s="139"/>
      <c r="HE69" s="139"/>
      <c r="HF69" s="139"/>
      <c r="HG69" s="139"/>
      <c r="HH69" s="139"/>
      <c r="HI69" s="139"/>
      <c r="HJ69" s="139"/>
      <c r="HK69" s="139"/>
      <c r="HL69" s="139"/>
      <c r="HM69" s="139"/>
      <c r="HN69" s="139"/>
      <c r="HO69" s="139"/>
      <c r="HP69" s="139"/>
      <c r="HQ69" s="139"/>
      <c r="HR69" s="139"/>
      <c r="HS69" s="139"/>
      <c r="HT69" s="139"/>
      <c r="HU69" s="139"/>
      <c r="HV69" s="139"/>
      <c r="HW69" s="139"/>
      <c r="HX69" s="139"/>
      <c r="HY69" s="139"/>
      <c r="HZ69" s="139"/>
      <c r="IA69" s="139"/>
      <c r="IB69" s="139"/>
      <c r="IC69" s="139"/>
      <c r="ID69" s="139"/>
      <c r="IE69" s="139"/>
      <c r="IF69" s="139"/>
      <c r="IG69" s="139"/>
      <c r="IH69" s="139"/>
      <c r="II69" s="139"/>
      <c r="IJ69" s="139"/>
      <c r="IK69" s="139"/>
      <c r="IL69" s="139"/>
      <c r="IM69" s="139"/>
      <c r="IN69" s="139"/>
      <c r="IO69" s="139"/>
      <c r="IP69" s="139"/>
      <c r="IQ69" s="139"/>
      <c r="IR69" s="139"/>
      <c r="IS69" s="139"/>
      <c r="IT69" s="139"/>
      <c r="IU69" s="139"/>
      <c r="IV69"/>
    </row>
    <row r="70" spans="1:256" s="50" customFormat="1" ht="13.15" customHeight="1" x14ac:dyDescent="0.25">
      <c r="A70" s="139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39"/>
      <c r="Y70" s="139"/>
      <c r="Z70" s="139"/>
      <c r="AA70" s="139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  <c r="AN70" s="139"/>
      <c r="AO70" s="139"/>
      <c r="AP70" s="139"/>
      <c r="AQ70" s="139"/>
      <c r="AR70" s="139"/>
      <c r="AS70" s="139"/>
      <c r="AT70" s="139"/>
      <c r="AU70" s="139"/>
      <c r="AV70" s="139"/>
      <c r="AW70" s="139"/>
      <c r="AX70" s="139"/>
      <c r="AY70" s="139"/>
      <c r="AZ70" s="139"/>
      <c r="BA70" s="139"/>
      <c r="BB70" s="139"/>
      <c r="BC70" s="139"/>
      <c r="BD70" s="139"/>
      <c r="BE70" s="139"/>
      <c r="BF70" s="139"/>
      <c r="BG70" s="139"/>
      <c r="BH70" s="139"/>
      <c r="BI70" s="139"/>
      <c r="BJ70" s="139"/>
      <c r="BK70" s="139"/>
      <c r="BL70" s="139"/>
      <c r="BM70" s="139"/>
      <c r="BN70" s="139"/>
      <c r="BO70" s="139"/>
      <c r="BP70" s="139"/>
      <c r="BQ70" s="139"/>
      <c r="BR70" s="139"/>
      <c r="BS70" s="139"/>
      <c r="BT70" s="139"/>
      <c r="BU70" s="139"/>
      <c r="BV70" s="139"/>
      <c r="BW70" s="139"/>
      <c r="BX70" s="139"/>
      <c r="BY70" s="139"/>
      <c r="BZ70" s="139"/>
      <c r="CA70" s="139"/>
      <c r="CB70" s="139"/>
      <c r="CC70" s="139"/>
      <c r="CD70" s="139"/>
      <c r="CE70" s="139"/>
      <c r="CF70" s="139"/>
      <c r="CG70" s="139"/>
      <c r="CH70" s="139"/>
      <c r="CI70" s="139"/>
      <c r="CJ70" s="139"/>
      <c r="CK70" s="139"/>
      <c r="CL70" s="139"/>
      <c r="CM70" s="139"/>
      <c r="CN70" s="139"/>
      <c r="CO70" s="139"/>
      <c r="CP70" s="139"/>
      <c r="CQ70" s="139"/>
      <c r="CR70" s="139"/>
      <c r="CS70" s="139"/>
      <c r="CT70" s="139"/>
      <c r="CU70" s="139"/>
      <c r="CV70" s="139"/>
      <c r="CW70" s="139"/>
      <c r="CX70" s="139"/>
      <c r="CY70" s="139"/>
      <c r="CZ70" s="139"/>
      <c r="DA70" s="139"/>
      <c r="DB70" s="139"/>
      <c r="DC70" s="139"/>
      <c r="DD70" s="139"/>
      <c r="DE70" s="139"/>
      <c r="DF70" s="139"/>
      <c r="DG70" s="139"/>
      <c r="DH70" s="139"/>
      <c r="DI70" s="139"/>
      <c r="DJ70" s="139"/>
      <c r="DK70" s="139"/>
      <c r="DL70" s="139"/>
      <c r="DM70" s="139"/>
      <c r="DN70" s="139"/>
      <c r="DO70" s="139"/>
      <c r="DP70" s="139"/>
      <c r="DQ70" s="139"/>
      <c r="DR70" s="139"/>
      <c r="DS70" s="139"/>
      <c r="DT70" s="139"/>
      <c r="DU70" s="139"/>
      <c r="DV70" s="139"/>
      <c r="DW70" s="139"/>
      <c r="DX70" s="139"/>
      <c r="DY70" s="139"/>
      <c r="DZ70" s="139"/>
      <c r="EA70" s="139"/>
      <c r="EB70" s="139"/>
      <c r="EC70" s="139"/>
      <c r="ED70" s="139"/>
      <c r="EE70" s="139"/>
      <c r="EF70" s="139"/>
      <c r="EG70" s="139"/>
      <c r="EH70" s="139"/>
      <c r="EI70" s="139"/>
      <c r="EJ70" s="139"/>
      <c r="EK70" s="139"/>
      <c r="EL70" s="139"/>
      <c r="EM70" s="139"/>
      <c r="EN70" s="139"/>
      <c r="EO70" s="139"/>
      <c r="EP70" s="139"/>
      <c r="EQ70" s="139"/>
      <c r="ER70" s="139"/>
      <c r="ES70" s="139"/>
      <c r="ET70" s="139"/>
      <c r="EU70" s="139"/>
      <c r="EV70" s="139"/>
      <c r="EW70" s="139"/>
      <c r="EX70" s="139"/>
      <c r="EY70" s="139"/>
      <c r="EZ70" s="139"/>
      <c r="FA70" s="139"/>
      <c r="FB70" s="139"/>
      <c r="FC70" s="139"/>
      <c r="FD70" s="139"/>
      <c r="FE70" s="139"/>
      <c r="FF70" s="139"/>
      <c r="FG70" s="139"/>
      <c r="FH70" s="139"/>
      <c r="FI70" s="139"/>
      <c r="FJ70" s="139"/>
      <c r="FK70" s="139"/>
      <c r="FL70" s="139"/>
      <c r="FM70" s="139"/>
      <c r="FN70" s="139"/>
      <c r="FO70" s="139"/>
      <c r="FP70" s="139"/>
      <c r="FQ70" s="139"/>
      <c r="FR70" s="139"/>
      <c r="FS70" s="139"/>
      <c r="FT70" s="139"/>
      <c r="FU70" s="139"/>
      <c r="FV70" s="139"/>
      <c r="FW70" s="139"/>
      <c r="FX70" s="139"/>
      <c r="FY70" s="139"/>
      <c r="FZ70" s="139"/>
      <c r="GA70" s="139"/>
      <c r="GB70" s="139"/>
      <c r="GC70" s="139"/>
      <c r="GD70" s="139"/>
      <c r="GE70" s="139"/>
      <c r="GF70" s="139"/>
      <c r="GG70" s="139"/>
      <c r="GH70" s="139"/>
      <c r="GI70" s="139"/>
      <c r="GJ70" s="139"/>
      <c r="GK70" s="139"/>
      <c r="GL70" s="139"/>
      <c r="GM70" s="139"/>
      <c r="GN70" s="139"/>
      <c r="GO70" s="139"/>
      <c r="GP70" s="139"/>
      <c r="GQ70" s="139"/>
      <c r="GR70" s="139"/>
      <c r="GS70" s="139"/>
      <c r="GT70" s="139"/>
      <c r="GU70" s="139"/>
      <c r="GV70" s="139"/>
      <c r="GW70" s="139"/>
      <c r="GX70" s="139"/>
      <c r="GY70" s="139"/>
      <c r="GZ70" s="139"/>
      <c r="HA70" s="139"/>
      <c r="HB70" s="139"/>
      <c r="HC70" s="139"/>
      <c r="HD70" s="139"/>
      <c r="HE70" s="139"/>
      <c r="HF70" s="139"/>
      <c r="HG70" s="139"/>
      <c r="HH70" s="139"/>
      <c r="HI70" s="139"/>
      <c r="HJ70" s="139"/>
      <c r="HK70" s="139"/>
      <c r="HL70" s="139"/>
      <c r="HM70" s="139"/>
      <c r="HN70" s="139"/>
      <c r="HO70" s="139"/>
      <c r="HP70" s="139"/>
      <c r="HQ70" s="139"/>
      <c r="HR70" s="139"/>
      <c r="HS70" s="139"/>
      <c r="HT70" s="139"/>
      <c r="HU70" s="139"/>
      <c r="HV70" s="139"/>
      <c r="HW70" s="139"/>
      <c r="HX70" s="139"/>
      <c r="HY70" s="139"/>
      <c r="HZ70" s="139"/>
      <c r="IA70" s="139"/>
      <c r="IB70" s="139"/>
      <c r="IC70" s="139"/>
      <c r="ID70" s="139"/>
      <c r="IE70" s="139"/>
      <c r="IF70" s="139"/>
      <c r="IG70" s="139"/>
      <c r="IH70" s="139"/>
      <c r="II70" s="139"/>
      <c r="IJ70" s="139"/>
      <c r="IK70" s="139"/>
      <c r="IL70" s="139"/>
      <c r="IM70" s="139"/>
      <c r="IN70" s="139"/>
      <c r="IO70" s="139"/>
      <c r="IP70" s="139"/>
      <c r="IQ70" s="139"/>
      <c r="IR70" s="139"/>
      <c r="IS70" s="139"/>
      <c r="IT70" s="139"/>
      <c r="IU70" s="139"/>
      <c r="IV70"/>
    </row>
    <row r="71" spans="1:256" s="50" customFormat="1" ht="13.15" customHeight="1" x14ac:dyDescent="0.25">
      <c r="A71" s="139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  <c r="Z71" s="139"/>
      <c r="AA71" s="139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  <c r="AN71" s="139"/>
      <c r="AO71" s="139"/>
      <c r="AP71" s="139"/>
      <c r="AQ71" s="139"/>
      <c r="AR71" s="139"/>
      <c r="AS71" s="139"/>
      <c r="AT71" s="139"/>
      <c r="AU71" s="139"/>
      <c r="AV71" s="139"/>
      <c r="AW71" s="139"/>
      <c r="AX71" s="139"/>
      <c r="AY71" s="139"/>
      <c r="AZ71" s="139"/>
      <c r="BA71" s="139"/>
      <c r="BB71" s="139"/>
      <c r="BC71" s="139"/>
      <c r="BD71" s="139"/>
      <c r="BE71" s="139"/>
      <c r="BF71" s="139"/>
      <c r="BG71" s="139"/>
      <c r="BH71" s="139"/>
      <c r="BI71" s="139"/>
      <c r="BJ71" s="139"/>
      <c r="BK71" s="139"/>
      <c r="BL71" s="139"/>
      <c r="BM71" s="139"/>
      <c r="BN71" s="139"/>
      <c r="BO71" s="139"/>
      <c r="BP71" s="139"/>
      <c r="BQ71" s="139"/>
      <c r="BR71" s="139"/>
      <c r="BS71" s="139"/>
      <c r="BT71" s="139"/>
      <c r="BU71" s="139"/>
      <c r="BV71" s="139"/>
      <c r="BW71" s="139"/>
      <c r="BX71" s="139"/>
      <c r="BY71" s="139"/>
      <c r="BZ71" s="139"/>
      <c r="CA71" s="139"/>
      <c r="CB71" s="139"/>
      <c r="CC71" s="139"/>
      <c r="CD71" s="139"/>
      <c r="CE71" s="139"/>
      <c r="CF71" s="139"/>
      <c r="CG71" s="139"/>
      <c r="CH71" s="139"/>
      <c r="CI71" s="139"/>
      <c r="CJ71" s="139"/>
      <c r="CK71" s="139"/>
      <c r="CL71" s="139"/>
      <c r="CM71" s="139"/>
      <c r="CN71" s="139"/>
      <c r="CO71" s="139"/>
      <c r="CP71" s="139"/>
      <c r="CQ71" s="139"/>
      <c r="CR71" s="139"/>
      <c r="CS71" s="139"/>
      <c r="CT71" s="139"/>
      <c r="CU71" s="139"/>
      <c r="CV71" s="139"/>
      <c r="CW71" s="139"/>
      <c r="CX71" s="139"/>
      <c r="CY71" s="139"/>
      <c r="CZ71" s="139"/>
      <c r="DA71" s="139"/>
      <c r="DB71" s="139"/>
      <c r="DC71" s="139"/>
      <c r="DD71" s="139"/>
      <c r="DE71" s="139"/>
      <c r="DF71" s="139"/>
      <c r="DG71" s="139"/>
      <c r="DH71" s="139"/>
      <c r="DI71" s="139"/>
      <c r="DJ71" s="139"/>
      <c r="DK71" s="139"/>
      <c r="DL71" s="139"/>
      <c r="DM71" s="139"/>
      <c r="DN71" s="139"/>
      <c r="DO71" s="139"/>
      <c r="DP71" s="139"/>
      <c r="DQ71" s="139"/>
      <c r="DR71" s="139"/>
      <c r="DS71" s="139"/>
      <c r="DT71" s="139"/>
      <c r="DU71" s="139"/>
      <c r="DV71" s="139"/>
      <c r="DW71" s="139"/>
      <c r="DX71" s="139"/>
      <c r="DY71" s="139"/>
      <c r="DZ71" s="139"/>
      <c r="EA71" s="139"/>
      <c r="EB71" s="139"/>
      <c r="EC71" s="139"/>
      <c r="ED71" s="139"/>
      <c r="EE71" s="139"/>
      <c r="EF71" s="139"/>
      <c r="EG71" s="139"/>
      <c r="EH71" s="139"/>
      <c r="EI71" s="139"/>
      <c r="EJ71" s="139"/>
      <c r="EK71" s="139"/>
      <c r="EL71" s="139"/>
      <c r="EM71" s="139"/>
      <c r="EN71" s="139"/>
      <c r="EO71" s="139"/>
      <c r="EP71" s="139"/>
      <c r="EQ71" s="139"/>
      <c r="ER71" s="139"/>
      <c r="ES71" s="139"/>
      <c r="ET71" s="139"/>
      <c r="EU71" s="139"/>
      <c r="EV71" s="139"/>
      <c r="EW71" s="139"/>
      <c r="EX71" s="139"/>
      <c r="EY71" s="139"/>
      <c r="EZ71" s="139"/>
      <c r="FA71" s="139"/>
      <c r="FB71" s="139"/>
      <c r="FC71" s="139"/>
      <c r="FD71" s="139"/>
      <c r="FE71" s="139"/>
      <c r="FF71" s="139"/>
      <c r="FG71" s="139"/>
      <c r="FH71" s="139"/>
      <c r="FI71" s="139"/>
      <c r="FJ71" s="139"/>
      <c r="FK71" s="139"/>
      <c r="FL71" s="139"/>
      <c r="FM71" s="139"/>
      <c r="FN71" s="139"/>
      <c r="FO71" s="139"/>
      <c r="FP71" s="139"/>
      <c r="FQ71" s="139"/>
      <c r="FR71" s="139"/>
      <c r="FS71" s="139"/>
      <c r="FT71" s="139"/>
      <c r="FU71" s="139"/>
      <c r="FV71" s="139"/>
      <c r="FW71" s="139"/>
      <c r="FX71" s="139"/>
      <c r="FY71" s="139"/>
      <c r="FZ71" s="139"/>
      <c r="GA71" s="139"/>
      <c r="GB71" s="139"/>
      <c r="GC71" s="139"/>
      <c r="GD71" s="139"/>
      <c r="GE71" s="139"/>
      <c r="GF71" s="139"/>
      <c r="GG71" s="139"/>
      <c r="GH71" s="139"/>
      <c r="GI71" s="139"/>
      <c r="GJ71" s="139"/>
      <c r="GK71" s="139"/>
      <c r="GL71" s="139"/>
      <c r="GM71" s="139"/>
      <c r="GN71" s="139"/>
      <c r="GO71" s="139"/>
      <c r="GP71" s="139"/>
      <c r="GQ71" s="139"/>
      <c r="GR71" s="139"/>
      <c r="GS71" s="139"/>
      <c r="GT71" s="139"/>
      <c r="GU71" s="139"/>
      <c r="GV71" s="139"/>
      <c r="GW71" s="139"/>
      <c r="GX71" s="139"/>
      <c r="GY71" s="139"/>
      <c r="GZ71" s="139"/>
      <c r="HA71" s="139"/>
      <c r="HB71" s="139"/>
      <c r="HC71" s="139"/>
      <c r="HD71" s="139"/>
      <c r="HE71" s="139"/>
      <c r="HF71" s="139"/>
      <c r="HG71" s="139"/>
      <c r="HH71" s="139"/>
      <c r="HI71" s="139"/>
      <c r="HJ71" s="139"/>
      <c r="HK71" s="139"/>
      <c r="HL71" s="139"/>
      <c r="HM71" s="139"/>
      <c r="HN71" s="139"/>
      <c r="HO71" s="139"/>
      <c r="HP71" s="139"/>
      <c r="HQ71" s="139"/>
      <c r="HR71" s="139"/>
      <c r="HS71" s="139"/>
      <c r="HT71" s="139"/>
      <c r="HU71" s="139"/>
      <c r="HV71" s="139"/>
      <c r="HW71" s="139"/>
      <c r="HX71" s="139"/>
      <c r="HY71" s="139"/>
      <c r="HZ71" s="139"/>
      <c r="IA71" s="139"/>
      <c r="IB71" s="139"/>
      <c r="IC71" s="139"/>
      <c r="ID71" s="139"/>
      <c r="IE71" s="139"/>
      <c r="IF71" s="139"/>
      <c r="IG71" s="139"/>
      <c r="IH71" s="139"/>
      <c r="II71" s="139"/>
      <c r="IJ71" s="139"/>
      <c r="IK71" s="139"/>
      <c r="IL71" s="139"/>
      <c r="IM71" s="139"/>
      <c r="IN71" s="139"/>
      <c r="IO71" s="139"/>
      <c r="IP71" s="139"/>
      <c r="IQ71" s="139"/>
      <c r="IR71" s="139"/>
      <c r="IS71" s="139"/>
      <c r="IT71" s="139"/>
      <c r="IU71" s="139"/>
      <c r="IV71"/>
    </row>
    <row r="72" spans="1:256" s="50" customFormat="1" ht="13.15" customHeight="1" x14ac:dyDescent="0.25">
      <c r="A72" s="139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39"/>
      <c r="AA72" s="139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  <c r="AN72" s="139"/>
      <c r="AO72" s="139"/>
      <c r="AP72" s="139"/>
      <c r="AQ72" s="139"/>
      <c r="AR72" s="139"/>
      <c r="AS72" s="139"/>
      <c r="AT72" s="139"/>
      <c r="AU72" s="139"/>
      <c r="AV72" s="139"/>
      <c r="AW72" s="139"/>
      <c r="AX72" s="139"/>
      <c r="AY72" s="139"/>
      <c r="AZ72" s="139"/>
      <c r="BA72" s="139"/>
      <c r="BB72" s="139"/>
      <c r="BC72" s="139"/>
      <c r="BD72" s="139"/>
      <c r="BE72" s="139"/>
      <c r="BF72" s="139"/>
      <c r="BG72" s="139"/>
      <c r="BH72" s="139"/>
      <c r="BI72" s="139"/>
      <c r="BJ72" s="139"/>
      <c r="BK72" s="139"/>
      <c r="BL72" s="139"/>
      <c r="BM72" s="139"/>
      <c r="BN72" s="139"/>
      <c r="BO72" s="139"/>
      <c r="BP72" s="139"/>
      <c r="BQ72" s="139"/>
      <c r="BR72" s="139"/>
      <c r="BS72" s="139"/>
      <c r="BT72" s="139"/>
      <c r="BU72" s="139"/>
      <c r="BV72" s="139"/>
      <c r="BW72" s="139"/>
      <c r="BX72" s="139"/>
      <c r="BY72" s="139"/>
      <c r="BZ72" s="139"/>
      <c r="CA72" s="139"/>
      <c r="CB72" s="139"/>
      <c r="CC72" s="139"/>
      <c r="CD72" s="139"/>
      <c r="CE72" s="139"/>
      <c r="CF72" s="139"/>
      <c r="CG72" s="139"/>
      <c r="CH72" s="139"/>
      <c r="CI72" s="139"/>
      <c r="CJ72" s="139"/>
      <c r="CK72" s="139"/>
      <c r="CL72" s="139"/>
      <c r="CM72" s="139"/>
      <c r="CN72" s="139"/>
      <c r="CO72" s="139"/>
      <c r="CP72" s="139"/>
      <c r="CQ72" s="139"/>
      <c r="CR72" s="139"/>
      <c r="CS72" s="139"/>
      <c r="CT72" s="139"/>
      <c r="CU72" s="139"/>
      <c r="CV72" s="139"/>
      <c r="CW72" s="139"/>
      <c r="CX72" s="139"/>
      <c r="CY72" s="139"/>
      <c r="CZ72" s="139"/>
      <c r="DA72" s="139"/>
      <c r="DB72" s="139"/>
      <c r="DC72" s="139"/>
      <c r="DD72" s="139"/>
      <c r="DE72" s="139"/>
      <c r="DF72" s="139"/>
      <c r="DG72" s="139"/>
      <c r="DH72" s="139"/>
      <c r="DI72" s="139"/>
      <c r="DJ72" s="139"/>
      <c r="DK72" s="139"/>
      <c r="DL72" s="139"/>
      <c r="DM72" s="139"/>
      <c r="DN72" s="139"/>
      <c r="DO72" s="139"/>
      <c r="DP72" s="139"/>
      <c r="DQ72" s="139"/>
      <c r="DR72" s="139"/>
      <c r="DS72" s="139"/>
      <c r="DT72" s="139"/>
      <c r="DU72" s="139"/>
      <c r="DV72" s="139"/>
      <c r="DW72" s="139"/>
      <c r="DX72" s="139"/>
      <c r="DY72" s="139"/>
      <c r="DZ72" s="139"/>
      <c r="EA72" s="139"/>
      <c r="EB72" s="139"/>
      <c r="EC72" s="139"/>
      <c r="ED72" s="139"/>
      <c r="EE72" s="139"/>
      <c r="EF72" s="139"/>
      <c r="EG72" s="139"/>
      <c r="EH72" s="139"/>
      <c r="EI72" s="139"/>
      <c r="EJ72" s="139"/>
      <c r="EK72" s="139"/>
      <c r="EL72" s="139"/>
      <c r="EM72" s="139"/>
      <c r="EN72" s="139"/>
      <c r="EO72" s="139"/>
      <c r="EP72" s="139"/>
      <c r="EQ72" s="139"/>
      <c r="ER72" s="139"/>
      <c r="ES72" s="139"/>
      <c r="ET72" s="139"/>
      <c r="EU72" s="139"/>
      <c r="EV72" s="139"/>
      <c r="EW72" s="139"/>
      <c r="EX72" s="139"/>
      <c r="EY72" s="139"/>
      <c r="EZ72" s="139"/>
      <c r="FA72" s="139"/>
      <c r="FB72" s="139"/>
      <c r="FC72" s="139"/>
      <c r="FD72" s="139"/>
      <c r="FE72" s="139"/>
      <c r="FF72" s="139"/>
      <c r="FG72" s="139"/>
      <c r="FH72" s="139"/>
      <c r="FI72" s="139"/>
      <c r="FJ72" s="139"/>
      <c r="FK72" s="139"/>
      <c r="FL72" s="139"/>
      <c r="FM72" s="139"/>
      <c r="FN72" s="139"/>
      <c r="FO72" s="139"/>
      <c r="FP72" s="139"/>
      <c r="FQ72" s="139"/>
      <c r="FR72" s="139"/>
      <c r="FS72" s="139"/>
      <c r="FT72" s="139"/>
      <c r="FU72" s="139"/>
      <c r="FV72" s="139"/>
      <c r="FW72" s="139"/>
      <c r="FX72" s="139"/>
      <c r="FY72" s="139"/>
      <c r="FZ72" s="139"/>
      <c r="GA72" s="139"/>
      <c r="GB72" s="139"/>
      <c r="GC72" s="139"/>
      <c r="GD72" s="139"/>
      <c r="GE72" s="139"/>
      <c r="GF72" s="139"/>
      <c r="GG72" s="139"/>
      <c r="GH72" s="139"/>
      <c r="GI72" s="139"/>
      <c r="GJ72" s="139"/>
      <c r="GK72" s="139"/>
      <c r="GL72" s="139"/>
      <c r="GM72" s="139"/>
      <c r="GN72" s="139"/>
      <c r="GO72" s="139"/>
      <c r="GP72" s="139"/>
      <c r="GQ72" s="139"/>
      <c r="GR72" s="139"/>
      <c r="GS72" s="139"/>
      <c r="GT72" s="139"/>
      <c r="GU72" s="139"/>
      <c r="GV72" s="139"/>
      <c r="GW72" s="139"/>
      <c r="GX72" s="139"/>
      <c r="GY72" s="139"/>
      <c r="GZ72" s="139"/>
      <c r="HA72" s="139"/>
      <c r="HB72" s="139"/>
      <c r="HC72" s="139"/>
      <c r="HD72" s="139"/>
      <c r="HE72" s="139"/>
      <c r="HF72" s="139"/>
      <c r="HG72" s="139"/>
      <c r="HH72" s="139"/>
      <c r="HI72" s="139"/>
      <c r="HJ72" s="139"/>
      <c r="HK72" s="139"/>
      <c r="HL72" s="139"/>
      <c r="HM72" s="139"/>
      <c r="HN72" s="139"/>
      <c r="HO72" s="139"/>
      <c r="HP72" s="139"/>
      <c r="HQ72" s="139"/>
      <c r="HR72" s="139"/>
      <c r="HS72" s="139"/>
      <c r="HT72" s="139"/>
      <c r="HU72" s="139"/>
      <c r="HV72" s="139"/>
      <c r="HW72" s="139"/>
      <c r="HX72" s="139"/>
      <c r="HY72" s="139"/>
      <c r="HZ72" s="139"/>
      <c r="IA72" s="139"/>
      <c r="IB72" s="139"/>
      <c r="IC72" s="139"/>
      <c r="ID72" s="139"/>
      <c r="IE72" s="139"/>
      <c r="IF72" s="139"/>
      <c r="IG72" s="139"/>
      <c r="IH72" s="139"/>
      <c r="II72" s="139"/>
      <c r="IJ72" s="139"/>
      <c r="IK72" s="139"/>
      <c r="IL72" s="139"/>
      <c r="IM72" s="139"/>
      <c r="IN72" s="139"/>
      <c r="IO72" s="139"/>
      <c r="IP72" s="139"/>
      <c r="IQ72" s="139"/>
      <c r="IR72" s="139"/>
      <c r="IS72" s="139"/>
      <c r="IT72" s="139"/>
      <c r="IU72" s="139"/>
      <c r="IV72"/>
    </row>
    <row r="73" spans="1:256" s="50" customFormat="1" ht="13.15" customHeight="1" x14ac:dyDescent="0.25">
      <c r="A73" s="139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139"/>
      <c r="O73" s="139"/>
      <c r="P73" s="139"/>
      <c r="Q73" s="139"/>
      <c r="R73" s="139"/>
      <c r="S73" s="139"/>
      <c r="T73" s="139"/>
      <c r="U73" s="139"/>
      <c r="V73" s="139"/>
      <c r="W73" s="139"/>
      <c r="X73" s="139"/>
      <c r="Y73" s="139"/>
      <c r="Z73" s="139"/>
      <c r="AA73" s="139"/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  <c r="AN73" s="139"/>
      <c r="AO73" s="139"/>
      <c r="AP73" s="139"/>
      <c r="AQ73" s="139"/>
      <c r="AR73" s="139"/>
      <c r="AS73" s="139"/>
      <c r="AT73" s="139"/>
      <c r="AU73" s="139"/>
      <c r="AV73" s="139"/>
      <c r="AW73" s="139"/>
      <c r="AX73" s="139"/>
      <c r="AY73" s="139"/>
      <c r="AZ73" s="139"/>
      <c r="BA73" s="139"/>
      <c r="BB73" s="139"/>
      <c r="BC73" s="139"/>
      <c r="BD73" s="139"/>
      <c r="BE73" s="139"/>
      <c r="BF73" s="139"/>
      <c r="BG73" s="139"/>
      <c r="BH73" s="139"/>
      <c r="BI73" s="139"/>
      <c r="BJ73" s="139"/>
      <c r="BK73" s="139"/>
      <c r="BL73" s="139"/>
      <c r="BM73" s="139"/>
      <c r="BN73" s="139"/>
      <c r="BO73" s="139"/>
      <c r="BP73" s="139"/>
      <c r="BQ73" s="139"/>
      <c r="BR73" s="139"/>
      <c r="BS73" s="139"/>
      <c r="BT73" s="139"/>
      <c r="BU73" s="139"/>
      <c r="BV73" s="139"/>
      <c r="BW73" s="139"/>
      <c r="BX73" s="139"/>
      <c r="BY73" s="139"/>
      <c r="BZ73" s="139"/>
      <c r="CA73" s="139"/>
      <c r="CB73" s="139"/>
      <c r="CC73" s="139"/>
      <c r="CD73" s="139"/>
      <c r="CE73" s="139"/>
      <c r="CF73" s="139"/>
      <c r="CG73" s="139"/>
      <c r="CH73" s="139"/>
      <c r="CI73" s="139"/>
      <c r="CJ73" s="139"/>
      <c r="CK73" s="139"/>
      <c r="CL73" s="139"/>
      <c r="CM73" s="139"/>
      <c r="CN73" s="139"/>
      <c r="CO73" s="139"/>
      <c r="CP73" s="139"/>
      <c r="CQ73" s="139"/>
      <c r="CR73" s="139"/>
      <c r="CS73" s="139"/>
      <c r="CT73" s="139"/>
      <c r="CU73" s="139"/>
      <c r="CV73" s="139"/>
      <c r="CW73" s="139"/>
      <c r="CX73" s="139"/>
      <c r="CY73" s="139"/>
      <c r="CZ73" s="139"/>
      <c r="DA73" s="139"/>
      <c r="DB73" s="139"/>
      <c r="DC73" s="139"/>
      <c r="DD73" s="139"/>
      <c r="DE73" s="139"/>
      <c r="DF73" s="139"/>
      <c r="DG73" s="139"/>
      <c r="DH73" s="139"/>
      <c r="DI73" s="139"/>
      <c r="DJ73" s="139"/>
      <c r="DK73" s="139"/>
      <c r="DL73" s="139"/>
      <c r="DM73" s="139"/>
      <c r="DN73" s="139"/>
      <c r="DO73" s="139"/>
      <c r="DP73" s="139"/>
      <c r="DQ73" s="139"/>
      <c r="DR73" s="139"/>
      <c r="DS73" s="139"/>
      <c r="DT73" s="139"/>
      <c r="DU73" s="139"/>
      <c r="DV73" s="139"/>
      <c r="DW73" s="139"/>
      <c r="DX73" s="139"/>
      <c r="DY73" s="139"/>
      <c r="DZ73" s="139"/>
      <c r="EA73" s="139"/>
      <c r="EB73" s="139"/>
      <c r="EC73" s="139"/>
      <c r="ED73" s="139"/>
      <c r="EE73" s="139"/>
      <c r="EF73" s="139"/>
      <c r="EG73" s="139"/>
      <c r="EH73" s="139"/>
      <c r="EI73" s="139"/>
      <c r="EJ73" s="139"/>
      <c r="EK73" s="139"/>
      <c r="EL73" s="139"/>
      <c r="EM73" s="139"/>
      <c r="EN73" s="139"/>
      <c r="EO73" s="139"/>
      <c r="EP73" s="139"/>
      <c r="EQ73" s="139"/>
      <c r="ER73" s="139"/>
      <c r="ES73" s="139"/>
      <c r="ET73" s="139"/>
      <c r="EU73" s="139"/>
      <c r="EV73" s="139"/>
      <c r="EW73" s="139"/>
      <c r="EX73" s="139"/>
      <c r="EY73" s="139"/>
      <c r="EZ73" s="139"/>
      <c r="FA73" s="139"/>
      <c r="FB73" s="139"/>
      <c r="FC73" s="139"/>
      <c r="FD73" s="139"/>
      <c r="FE73" s="139"/>
      <c r="FF73" s="139"/>
      <c r="FG73" s="139"/>
      <c r="FH73" s="139"/>
      <c r="FI73" s="139"/>
      <c r="FJ73" s="139"/>
      <c r="FK73" s="139"/>
      <c r="FL73" s="139"/>
      <c r="FM73" s="139"/>
      <c r="FN73" s="139"/>
      <c r="FO73" s="139"/>
      <c r="FP73" s="139"/>
      <c r="FQ73" s="139"/>
      <c r="FR73" s="139"/>
      <c r="FS73" s="139"/>
      <c r="FT73" s="139"/>
      <c r="FU73" s="139"/>
      <c r="FV73" s="139"/>
      <c r="FW73" s="139"/>
      <c r="FX73" s="139"/>
      <c r="FY73" s="139"/>
      <c r="FZ73" s="139"/>
      <c r="GA73" s="139"/>
      <c r="GB73" s="139"/>
      <c r="GC73" s="139"/>
      <c r="GD73" s="139"/>
      <c r="GE73" s="139"/>
      <c r="GF73" s="139"/>
      <c r="GG73" s="139"/>
      <c r="GH73" s="139"/>
      <c r="GI73" s="139"/>
      <c r="GJ73" s="139"/>
      <c r="GK73" s="139"/>
      <c r="GL73" s="139"/>
      <c r="GM73" s="139"/>
      <c r="GN73" s="139"/>
      <c r="GO73" s="139"/>
      <c r="GP73" s="139"/>
      <c r="GQ73" s="139"/>
      <c r="GR73" s="139"/>
      <c r="GS73" s="139"/>
      <c r="GT73" s="139"/>
      <c r="GU73" s="139"/>
      <c r="GV73" s="139"/>
      <c r="GW73" s="139"/>
      <c r="GX73" s="139"/>
      <c r="GY73" s="139"/>
      <c r="GZ73" s="139"/>
      <c r="HA73" s="139"/>
      <c r="HB73" s="139"/>
      <c r="HC73" s="139"/>
      <c r="HD73" s="139"/>
      <c r="HE73" s="139"/>
      <c r="HF73" s="139"/>
      <c r="HG73" s="139"/>
      <c r="HH73" s="139"/>
      <c r="HI73" s="139"/>
      <c r="HJ73" s="139"/>
      <c r="HK73" s="139"/>
      <c r="HL73" s="139"/>
      <c r="HM73" s="139"/>
      <c r="HN73" s="139"/>
      <c r="HO73" s="139"/>
      <c r="HP73" s="139"/>
      <c r="HQ73" s="139"/>
      <c r="HR73" s="139"/>
      <c r="HS73" s="139"/>
      <c r="HT73" s="139"/>
      <c r="HU73" s="139"/>
      <c r="HV73" s="139"/>
      <c r="HW73" s="139"/>
      <c r="HX73" s="139"/>
      <c r="HY73" s="139"/>
      <c r="HZ73" s="139"/>
      <c r="IA73" s="139"/>
      <c r="IB73" s="139"/>
      <c r="IC73" s="139"/>
      <c r="ID73" s="139"/>
      <c r="IE73" s="139"/>
      <c r="IF73" s="139"/>
      <c r="IG73" s="139"/>
      <c r="IH73" s="139"/>
      <c r="II73" s="139"/>
      <c r="IJ73" s="139"/>
      <c r="IK73" s="139"/>
      <c r="IL73" s="139"/>
      <c r="IM73" s="139"/>
      <c r="IN73" s="139"/>
      <c r="IO73" s="139"/>
      <c r="IP73" s="139"/>
      <c r="IQ73" s="139"/>
      <c r="IR73" s="139"/>
      <c r="IS73" s="139"/>
      <c r="IT73" s="139"/>
      <c r="IU73" s="139"/>
      <c r="IV73"/>
    </row>
    <row r="74" spans="1:256" s="50" customFormat="1" ht="13.15" customHeight="1" x14ac:dyDescent="0.25">
      <c r="A74" s="139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39"/>
      <c r="AA74" s="139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  <c r="AN74" s="139"/>
      <c r="AO74" s="139"/>
      <c r="AP74" s="139"/>
      <c r="AQ74" s="139"/>
      <c r="AR74" s="139"/>
      <c r="AS74" s="139"/>
      <c r="AT74" s="139"/>
      <c r="AU74" s="139"/>
      <c r="AV74" s="139"/>
      <c r="AW74" s="139"/>
      <c r="AX74" s="139"/>
      <c r="AY74" s="139"/>
      <c r="AZ74" s="139"/>
      <c r="BA74" s="139"/>
      <c r="BB74" s="139"/>
      <c r="BC74" s="139"/>
      <c r="BD74" s="139"/>
      <c r="BE74" s="139"/>
      <c r="BF74" s="139"/>
      <c r="BG74" s="139"/>
      <c r="BH74" s="139"/>
      <c r="BI74" s="139"/>
      <c r="BJ74" s="139"/>
      <c r="BK74" s="139"/>
      <c r="BL74" s="139"/>
      <c r="BM74" s="139"/>
      <c r="BN74" s="139"/>
      <c r="BO74" s="139"/>
      <c r="BP74" s="139"/>
      <c r="BQ74" s="139"/>
      <c r="BR74" s="139"/>
      <c r="BS74" s="139"/>
      <c r="BT74" s="139"/>
      <c r="BU74" s="139"/>
      <c r="BV74" s="139"/>
      <c r="BW74" s="139"/>
      <c r="BX74" s="139"/>
      <c r="BY74" s="139"/>
      <c r="BZ74" s="139"/>
      <c r="CA74" s="139"/>
      <c r="CB74" s="139"/>
      <c r="CC74" s="139"/>
      <c r="CD74" s="139"/>
      <c r="CE74" s="139"/>
      <c r="CF74" s="139"/>
      <c r="CG74" s="139"/>
      <c r="CH74" s="139"/>
      <c r="CI74" s="139"/>
      <c r="CJ74" s="139"/>
      <c r="CK74" s="139"/>
      <c r="CL74" s="139"/>
      <c r="CM74" s="139"/>
      <c r="CN74" s="139"/>
      <c r="CO74" s="139"/>
      <c r="CP74" s="139"/>
      <c r="CQ74" s="139"/>
      <c r="CR74" s="139"/>
      <c r="CS74" s="139"/>
      <c r="CT74" s="139"/>
      <c r="CU74" s="139"/>
      <c r="CV74" s="139"/>
      <c r="CW74" s="139"/>
      <c r="CX74" s="139"/>
      <c r="CY74" s="139"/>
      <c r="CZ74" s="139"/>
      <c r="DA74" s="139"/>
      <c r="DB74" s="139"/>
      <c r="DC74" s="139"/>
      <c r="DD74" s="139"/>
      <c r="DE74" s="139"/>
      <c r="DF74" s="139"/>
      <c r="DG74" s="139"/>
      <c r="DH74" s="139"/>
      <c r="DI74" s="139"/>
      <c r="DJ74" s="139"/>
      <c r="DK74" s="139"/>
      <c r="DL74" s="139"/>
      <c r="DM74" s="139"/>
      <c r="DN74" s="139"/>
      <c r="DO74" s="139"/>
      <c r="DP74" s="139"/>
      <c r="DQ74" s="139"/>
      <c r="DR74" s="139"/>
      <c r="DS74" s="139"/>
      <c r="DT74" s="139"/>
      <c r="DU74" s="139"/>
      <c r="DV74" s="139"/>
      <c r="DW74" s="139"/>
      <c r="DX74" s="139"/>
      <c r="DY74" s="139"/>
      <c r="DZ74" s="139"/>
      <c r="EA74" s="139"/>
      <c r="EB74" s="139"/>
      <c r="EC74" s="139"/>
      <c r="ED74" s="139"/>
      <c r="EE74" s="139"/>
      <c r="EF74" s="139"/>
      <c r="EG74" s="139"/>
      <c r="EH74" s="139"/>
      <c r="EI74" s="139"/>
      <c r="EJ74" s="139"/>
      <c r="EK74" s="139"/>
      <c r="EL74" s="139"/>
      <c r="EM74" s="139"/>
      <c r="EN74" s="139"/>
      <c r="EO74" s="139"/>
      <c r="EP74" s="139"/>
      <c r="EQ74" s="139"/>
      <c r="ER74" s="139"/>
      <c r="ES74" s="139"/>
      <c r="ET74" s="139"/>
      <c r="EU74" s="139"/>
      <c r="EV74" s="139"/>
      <c r="EW74" s="139"/>
      <c r="EX74" s="139"/>
      <c r="EY74" s="139"/>
      <c r="EZ74" s="139"/>
      <c r="FA74" s="139"/>
      <c r="FB74" s="139"/>
      <c r="FC74" s="139"/>
      <c r="FD74" s="139"/>
      <c r="FE74" s="139"/>
      <c r="FF74" s="139"/>
      <c r="FG74" s="139"/>
      <c r="FH74" s="139"/>
      <c r="FI74" s="139"/>
      <c r="FJ74" s="139"/>
      <c r="FK74" s="139"/>
      <c r="FL74" s="139"/>
      <c r="FM74" s="139"/>
      <c r="FN74" s="139"/>
      <c r="FO74" s="139"/>
      <c r="FP74" s="139"/>
      <c r="FQ74" s="139"/>
      <c r="FR74" s="139"/>
      <c r="FS74" s="139"/>
      <c r="FT74" s="139"/>
      <c r="FU74" s="139"/>
      <c r="FV74" s="139"/>
      <c r="FW74" s="139"/>
      <c r="FX74" s="139"/>
      <c r="FY74" s="139"/>
      <c r="FZ74" s="139"/>
      <c r="GA74" s="139"/>
      <c r="GB74" s="139"/>
      <c r="GC74" s="139"/>
      <c r="GD74" s="139"/>
      <c r="GE74" s="139"/>
      <c r="GF74" s="139"/>
      <c r="GG74" s="139"/>
      <c r="GH74" s="139"/>
      <c r="GI74" s="139"/>
      <c r="GJ74" s="139"/>
      <c r="GK74" s="139"/>
      <c r="GL74" s="139"/>
      <c r="GM74" s="139"/>
      <c r="GN74" s="139"/>
      <c r="GO74" s="139"/>
      <c r="GP74" s="139"/>
      <c r="GQ74" s="139"/>
      <c r="GR74" s="139"/>
      <c r="GS74" s="139"/>
      <c r="GT74" s="139"/>
      <c r="GU74" s="139"/>
      <c r="GV74" s="139"/>
      <c r="GW74" s="139"/>
      <c r="GX74" s="139"/>
      <c r="GY74" s="139"/>
      <c r="GZ74" s="139"/>
      <c r="HA74" s="139"/>
      <c r="HB74" s="139"/>
      <c r="HC74" s="139"/>
      <c r="HD74" s="139"/>
      <c r="HE74" s="139"/>
      <c r="HF74" s="139"/>
      <c r="HG74" s="139"/>
      <c r="HH74" s="139"/>
      <c r="HI74" s="139"/>
      <c r="HJ74" s="139"/>
      <c r="HK74" s="139"/>
      <c r="HL74" s="139"/>
      <c r="HM74" s="139"/>
      <c r="HN74" s="139"/>
      <c r="HO74" s="139"/>
      <c r="HP74" s="139"/>
      <c r="HQ74" s="139"/>
      <c r="HR74" s="139"/>
      <c r="HS74" s="139"/>
      <c r="HT74" s="139"/>
      <c r="HU74" s="139"/>
      <c r="HV74" s="139"/>
      <c r="HW74" s="139"/>
      <c r="HX74" s="139"/>
      <c r="HY74" s="139"/>
      <c r="HZ74" s="139"/>
      <c r="IA74" s="139"/>
      <c r="IB74" s="139"/>
      <c r="IC74" s="139"/>
      <c r="ID74" s="139"/>
      <c r="IE74" s="139"/>
      <c r="IF74" s="139"/>
      <c r="IG74" s="139"/>
      <c r="IH74" s="139"/>
      <c r="II74" s="139"/>
      <c r="IJ74" s="139"/>
      <c r="IK74" s="139"/>
      <c r="IL74" s="139"/>
      <c r="IM74" s="139"/>
      <c r="IN74" s="139"/>
      <c r="IO74" s="139"/>
      <c r="IP74" s="139"/>
      <c r="IQ74" s="139"/>
      <c r="IR74" s="139"/>
      <c r="IS74" s="139"/>
      <c r="IT74" s="139"/>
      <c r="IU74" s="139"/>
      <c r="IV74"/>
    </row>
    <row r="75" spans="1:256" s="50" customFormat="1" ht="13.15" customHeight="1" x14ac:dyDescent="0.25">
      <c r="A75" s="139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139"/>
      <c r="O75" s="139"/>
      <c r="P75" s="139"/>
      <c r="Q75" s="139"/>
      <c r="R75" s="139"/>
      <c r="S75" s="139"/>
      <c r="T75" s="139"/>
      <c r="U75" s="139"/>
      <c r="V75" s="139"/>
      <c r="W75" s="139"/>
      <c r="X75" s="139"/>
      <c r="Y75" s="139"/>
      <c r="Z75" s="139"/>
      <c r="AA75" s="13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  <c r="AN75" s="139"/>
      <c r="AO75" s="139"/>
      <c r="AP75" s="139"/>
      <c r="AQ75" s="139"/>
      <c r="AR75" s="139"/>
      <c r="AS75" s="139"/>
      <c r="AT75" s="139"/>
      <c r="AU75" s="139"/>
      <c r="AV75" s="139"/>
      <c r="AW75" s="139"/>
      <c r="AX75" s="139"/>
      <c r="AY75" s="139"/>
      <c r="AZ75" s="139"/>
      <c r="BA75" s="139"/>
      <c r="BB75" s="139"/>
      <c r="BC75" s="139"/>
      <c r="BD75" s="139"/>
      <c r="BE75" s="139"/>
      <c r="BF75" s="139"/>
      <c r="BG75" s="139"/>
      <c r="BH75" s="139"/>
      <c r="BI75" s="139"/>
      <c r="BJ75" s="139"/>
      <c r="BK75" s="139"/>
      <c r="BL75" s="139"/>
      <c r="BM75" s="139"/>
      <c r="BN75" s="139"/>
      <c r="BO75" s="139"/>
      <c r="BP75" s="139"/>
      <c r="BQ75" s="139"/>
      <c r="BR75" s="139"/>
      <c r="BS75" s="139"/>
      <c r="BT75" s="139"/>
      <c r="BU75" s="139"/>
      <c r="BV75" s="139"/>
      <c r="BW75" s="139"/>
      <c r="BX75" s="139"/>
      <c r="BY75" s="139"/>
      <c r="BZ75" s="139"/>
      <c r="CA75" s="139"/>
      <c r="CB75" s="139"/>
      <c r="CC75" s="139"/>
      <c r="CD75" s="139"/>
      <c r="CE75" s="139"/>
      <c r="CF75" s="139"/>
      <c r="CG75" s="139"/>
      <c r="CH75" s="139"/>
      <c r="CI75" s="139"/>
      <c r="CJ75" s="139"/>
      <c r="CK75" s="139"/>
      <c r="CL75" s="139"/>
      <c r="CM75" s="139"/>
      <c r="CN75" s="139"/>
      <c r="CO75" s="139"/>
      <c r="CP75" s="139"/>
      <c r="CQ75" s="139"/>
      <c r="CR75" s="139"/>
      <c r="CS75" s="139"/>
      <c r="CT75" s="139"/>
      <c r="CU75" s="139"/>
      <c r="CV75" s="139"/>
      <c r="CW75" s="139"/>
      <c r="CX75" s="139"/>
      <c r="CY75" s="139"/>
      <c r="CZ75" s="139"/>
      <c r="DA75" s="139"/>
      <c r="DB75" s="139"/>
      <c r="DC75" s="139"/>
      <c r="DD75" s="139"/>
      <c r="DE75" s="139"/>
      <c r="DF75" s="139"/>
      <c r="DG75" s="139"/>
      <c r="DH75" s="139"/>
      <c r="DI75" s="139"/>
      <c r="DJ75" s="139"/>
      <c r="DK75" s="139"/>
      <c r="DL75" s="139"/>
      <c r="DM75" s="139"/>
      <c r="DN75" s="139"/>
      <c r="DO75" s="139"/>
      <c r="DP75" s="139"/>
      <c r="DQ75" s="139"/>
      <c r="DR75" s="139"/>
      <c r="DS75" s="139"/>
      <c r="DT75" s="139"/>
      <c r="DU75" s="139"/>
      <c r="DV75" s="139"/>
      <c r="DW75" s="139"/>
      <c r="DX75" s="139"/>
      <c r="DY75" s="139"/>
      <c r="DZ75" s="139"/>
      <c r="EA75" s="139"/>
      <c r="EB75" s="139"/>
      <c r="EC75" s="139"/>
      <c r="ED75" s="139"/>
      <c r="EE75" s="139"/>
      <c r="EF75" s="139"/>
      <c r="EG75" s="139"/>
      <c r="EH75" s="139"/>
      <c r="EI75" s="139"/>
      <c r="EJ75" s="139"/>
      <c r="EK75" s="139"/>
      <c r="EL75" s="139"/>
      <c r="EM75" s="139"/>
      <c r="EN75" s="139"/>
      <c r="EO75" s="139"/>
      <c r="EP75" s="139"/>
      <c r="EQ75" s="139"/>
      <c r="ER75" s="139"/>
      <c r="ES75" s="139"/>
      <c r="ET75" s="139"/>
      <c r="EU75" s="139"/>
      <c r="EV75" s="139"/>
      <c r="EW75" s="139"/>
      <c r="EX75" s="139"/>
      <c r="EY75" s="139"/>
      <c r="EZ75" s="139"/>
      <c r="FA75" s="139"/>
      <c r="FB75" s="139"/>
      <c r="FC75" s="139"/>
      <c r="FD75" s="139"/>
      <c r="FE75" s="139"/>
      <c r="FF75" s="139"/>
      <c r="FG75" s="139"/>
      <c r="FH75" s="139"/>
      <c r="FI75" s="139"/>
      <c r="FJ75" s="139"/>
      <c r="FK75" s="139"/>
      <c r="FL75" s="139"/>
      <c r="FM75" s="139"/>
      <c r="FN75" s="139"/>
      <c r="FO75" s="139"/>
      <c r="FP75" s="139"/>
      <c r="FQ75" s="139"/>
      <c r="FR75" s="139"/>
      <c r="FS75" s="139"/>
      <c r="FT75" s="139"/>
      <c r="FU75" s="139"/>
      <c r="FV75" s="139"/>
      <c r="FW75" s="139"/>
      <c r="FX75" s="139"/>
      <c r="FY75" s="139"/>
      <c r="FZ75" s="139"/>
      <c r="GA75" s="139"/>
      <c r="GB75" s="139"/>
      <c r="GC75" s="139"/>
      <c r="GD75" s="139"/>
      <c r="GE75" s="139"/>
      <c r="GF75" s="139"/>
      <c r="GG75" s="139"/>
      <c r="GH75" s="139"/>
      <c r="GI75" s="139"/>
      <c r="GJ75" s="139"/>
      <c r="GK75" s="139"/>
      <c r="GL75" s="139"/>
      <c r="GM75" s="139"/>
      <c r="GN75" s="139"/>
      <c r="GO75" s="139"/>
      <c r="GP75" s="139"/>
      <c r="GQ75" s="139"/>
      <c r="GR75" s="139"/>
      <c r="GS75" s="139"/>
      <c r="GT75" s="139"/>
      <c r="GU75" s="139"/>
      <c r="GV75" s="139"/>
      <c r="GW75" s="139"/>
      <c r="GX75" s="139"/>
      <c r="GY75" s="139"/>
      <c r="GZ75" s="139"/>
      <c r="HA75" s="139"/>
      <c r="HB75" s="139"/>
      <c r="HC75" s="139"/>
      <c r="HD75" s="139"/>
      <c r="HE75" s="139"/>
      <c r="HF75" s="139"/>
      <c r="HG75" s="139"/>
      <c r="HH75" s="139"/>
      <c r="HI75" s="139"/>
      <c r="HJ75" s="139"/>
      <c r="HK75" s="139"/>
      <c r="HL75" s="139"/>
      <c r="HM75" s="139"/>
      <c r="HN75" s="139"/>
      <c r="HO75" s="139"/>
      <c r="HP75" s="139"/>
      <c r="HQ75" s="139"/>
      <c r="HR75" s="139"/>
      <c r="HS75" s="139"/>
      <c r="HT75" s="139"/>
      <c r="HU75" s="139"/>
      <c r="HV75" s="139"/>
      <c r="HW75" s="139"/>
      <c r="HX75" s="139"/>
      <c r="HY75" s="139"/>
      <c r="HZ75" s="139"/>
      <c r="IA75" s="139"/>
      <c r="IB75" s="139"/>
      <c r="IC75" s="139"/>
      <c r="ID75" s="139"/>
      <c r="IE75" s="139"/>
      <c r="IF75" s="139"/>
      <c r="IG75" s="139"/>
      <c r="IH75" s="139"/>
      <c r="II75" s="139"/>
      <c r="IJ75" s="139"/>
      <c r="IK75" s="139"/>
      <c r="IL75" s="139"/>
      <c r="IM75" s="139"/>
      <c r="IN75" s="139"/>
      <c r="IO75" s="139"/>
      <c r="IP75" s="139"/>
      <c r="IQ75" s="139"/>
      <c r="IR75" s="139"/>
      <c r="IS75" s="139"/>
      <c r="IT75" s="139"/>
      <c r="IU75" s="139"/>
      <c r="IV75"/>
    </row>
  </sheetData>
  <mergeCells count="2">
    <mergeCell ref="B32:M32"/>
    <mergeCell ref="I1:J1"/>
  </mergeCells>
  <phoneticPr fontId="11" type="noConversion"/>
  <printOptions horizontalCentered="1" verticalCentered="1"/>
  <pageMargins left="0.5" right="0.5" top="1" bottom="1" header="0.5" footer="0.5"/>
  <pageSetup scale="61" orientation="portrait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317F197AF496468778D3AE75DF6235" ma:contentTypeVersion="2" ma:contentTypeDescription="Create a new document." ma:contentTypeScope="" ma:versionID="5ae8e1c704b9618a607a4b45904f3d4b">
  <xsd:schema xmlns:xsd="http://www.w3.org/2001/XMLSchema" xmlns:xs="http://www.w3.org/2001/XMLSchema" xmlns:p="http://schemas.microsoft.com/office/2006/metadata/properties" xmlns:ns3="40be8c06-eb4c-4be5-b4ce-f259999f4503" targetNamespace="http://schemas.microsoft.com/office/2006/metadata/properties" ma:root="true" ma:fieldsID="8181b8ca11ed96493cdf1c0e903c04f8" ns3:_="">
    <xsd:import namespace="40be8c06-eb4c-4be5-b4ce-f259999f450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be8c06-eb4c-4be5-b4ce-f259999f45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E6D8EA-06DE-44C6-99C3-BFC4563C0D7D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40be8c06-eb4c-4be5-b4ce-f259999f4503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893FA45-EFAC-47A4-AB82-713F32AABB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C351EC1-D11A-4558-8659-C7361B7066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be8c06-eb4c-4be5-b4ce-f259999f45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12</vt:i4>
      </vt:variant>
    </vt:vector>
  </HeadingPairs>
  <TitlesOfParts>
    <vt:vector size="16" baseType="lpstr">
      <vt:lpstr>Boat</vt:lpstr>
      <vt:lpstr>HiPoint</vt:lpstr>
      <vt:lpstr>Results</vt:lpstr>
      <vt:lpstr>Summary</vt:lpstr>
      <vt:lpstr>Results!CLASS</vt:lpstr>
      <vt:lpstr>Results!CLASS_START</vt:lpstr>
      <vt:lpstr>Results!CORRECTED</vt:lpstr>
      <vt:lpstr>Results!ELAPSED</vt:lpstr>
      <vt:lpstr>Results!FINISH</vt:lpstr>
      <vt:lpstr>Boat!Fleet_Sheet</vt:lpstr>
      <vt:lpstr>Results!Fleet_Sheet</vt:lpstr>
      <vt:lpstr>Results!Non_spinnaker_start_time</vt:lpstr>
      <vt:lpstr>Boat!PHRF</vt:lpstr>
      <vt:lpstr>Summary!Print_Area</vt:lpstr>
      <vt:lpstr>Results!Spinnaker_Start_Time</vt:lpstr>
      <vt:lpstr>Results!START</vt:lpstr>
    </vt:vector>
  </TitlesOfParts>
  <Manager/>
  <Company>Coyote Sailing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Richard Griner</dc:creator>
  <cp:keywords/>
  <dc:description/>
  <cp:lastModifiedBy>James Bradshaw</cp:lastModifiedBy>
  <cp:revision/>
  <cp:lastPrinted>2022-08-18T01:02:16Z</cp:lastPrinted>
  <dcterms:created xsi:type="dcterms:W3CDTF">2004-04-28T18:52:20Z</dcterms:created>
  <dcterms:modified xsi:type="dcterms:W3CDTF">2022-08-25T11:43:35Z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0x010100D4317F197AF496468778D3AE75DF6235</vt:lpwstr>
  </property>
</Properties>
</file>