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<sst xmlns="http://schemas.openxmlformats.org/spreadsheetml/2006/main" count="40" uniqueCount="29">
  <si>
    <t>FieldHouse Inn &amp; Conference Center</t>
  </si>
  <si>
    <t>Timesheet</t>
  </si>
  <si>
    <t>301 Young Street</t>
  </si>
  <si>
    <t>Pay Period ending:</t>
  </si>
  <si>
    <t>Kenedy, TX 78119</t>
  </si>
  <si>
    <t>Employee:</t>
  </si>
  <si>
    <t>Phone: (830) 583-2626</t>
  </si>
  <si>
    <t>Manager:</t>
  </si>
  <si>
    <t>Sandra Gutierrez</t>
  </si>
  <si>
    <t>Employee phone:</t>
  </si>
  <si>
    <t>Employee email:</t>
  </si>
  <si>
    <t>Date</t>
  </si>
  <si>
    <t>Day</t>
  </si>
  <si>
    <t>In</t>
  </si>
  <si>
    <t>Out</t>
  </si>
  <si>
    <t>Regular Hrs.</t>
  </si>
  <si>
    <t>Overtime Hrs.</t>
  </si>
  <si>
    <t>Sick Hrs.</t>
  </si>
  <si>
    <t>Vacation Hrs.</t>
  </si>
  <si>
    <t>Saturday</t>
  </si>
  <si>
    <t>Sunday</t>
  </si>
  <si>
    <t>Monday</t>
  </si>
  <si>
    <t>Tuesday</t>
  </si>
  <si>
    <t>Wednesday</t>
  </si>
  <si>
    <t>Thursday</t>
  </si>
  <si>
    <t>Friday</t>
  </si>
  <si>
    <t>Total Hrs.</t>
  </si>
  <si>
    <t>Employee signature</t>
  </si>
  <si>
    <t>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</si>
</sst>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ambria"/>
      <family val="2"/>
      <scheme val="major"/>
    </font>
    <font>
      <sz val="10"/>
      <name val="Calibri"/>
      <family val="2"/>
      <scheme val="minor"/>
    </font>
    <font>
      <b/>
      <sz val="22"/>
      <color theme="1" tint="0.49998000264167786"/>
      <name val="Cambria"/>
      <family val="2"/>
      <scheme val="major"/>
    </font>
    <font>
      <sz val="10"/>
      <color theme="1" tint="0.49998000264167786"/>
      <name val="Calibri"/>
      <family val="2"/>
      <scheme val="minor"/>
    </font>
    <font>
      <b/>
      <sz val="9"/>
      <name val="Cambria"/>
      <family val="2"/>
      <scheme val="maj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4999800026416778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/>
      <protection/>
    </xf>
    <xf numFmtId="14" fontId="3" fillId="0" borderId="0" xfId="0" applyNumberFormat="1" applyFont="1" applyProtection="1">
      <protection/>
    </xf>
    <xf numFmtId="0" fontId="3" fillId="0" borderId="0" xfId="0" applyFont="1" applyBorder="1" applyProtection="1">
      <protection/>
    </xf>
    <xf numFmtId="0" fontId="5" fillId="0" borderId="0" xfId="0" applyFont="1" applyFill="1" applyAlignment="1" applyProtection="1">
      <alignment horizontal="left" inden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14" fontId="7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left" vertical="center" indent="1"/>
      <protection/>
    </xf>
    <xf numFmtId="165" fontId="8" fillId="0" borderId="4" xfId="0" applyNumberFormat="1" applyFont="1" applyFill="1" applyBorder="1" applyAlignment="1" applyProtection="1">
      <alignment horizontal="center" vertical="center"/>
      <protection locked="0"/>
    </xf>
    <xf numFmtId="2" fontId="8" fillId="0" borderId="4" xfId="0" applyNumberFormat="1" applyFont="1" applyFill="1" applyBorder="1" applyAlignment="1" applyProtection="1">
      <alignment horizontal="center" vertical="center"/>
      <protection/>
    </xf>
    <xf numFmtId="2" fontId="8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Protection="1">
      <protection/>
    </xf>
    <xf numFmtId="0" fontId="3" fillId="0" borderId="0" xfId="0" applyFont="1" applyFill="1" applyAlignment="1" applyProtection="1">
      <alignment horizontal="left" indent="1"/>
      <protection/>
    </xf>
    <xf numFmtId="14" fontId="9" fillId="0" borderId="0" xfId="0" applyNumberFormat="1" applyFont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2" xfId="0" applyFont="1" applyBorder="1" applyAlignment="1" applyProtection="1">
      <alignment horizontal="left"/>
      <protection/>
    </xf>
    <xf numFmtId="0" fontId="3" fillId="0" borderId="2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14" fontId="10" fillId="0" borderId="2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G17" sqref="G17"/>
    </sheetView>
  </sheetViews>
  <sheetFormatPr defaultColWidth="9.140625" defaultRowHeight="15"/>
  <cols>
    <col min="1" max="1" width="11.7109375" style="4" customWidth="1"/>
    <col min="2" max="2" width="14.8515625" style="2" customWidth="1"/>
    <col min="3" max="7" width="12.421875" style="2" customWidth="1"/>
    <col min="8" max="8" width="13.421875" style="2" customWidth="1"/>
    <col min="9" max="10" width="12.421875" style="2" customWidth="1"/>
    <col min="11" max="16384" width="9.140625" style="2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6:7" ht="15">
      <c r="F3" s="5"/>
      <c r="G3" s="5"/>
    </row>
    <row r="4" spans="1:10" ht="15">
      <c r="A4" s="6" t="s">
        <v>2</v>
      </c>
      <c r="B4" s="6"/>
      <c r="C4" s="7"/>
      <c r="D4" s="7"/>
      <c r="F4" s="8"/>
      <c r="G4" s="9" t="s">
        <v>3</v>
      </c>
      <c r="H4" s="9"/>
      <c r="I4" s="10">
        <v>41474</v>
      </c>
      <c r="J4" s="10"/>
    </row>
    <row r="5" spans="1:10" ht="15">
      <c r="A5" s="6" t="s">
        <v>4</v>
      </c>
      <c r="B5" s="6"/>
      <c r="C5" s="7"/>
      <c r="D5" s="7"/>
      <c r="F5" s="8"/>
      <c r="G5" s="9" t="s">
        <v>5</v>
      </c>
      <c r="H5" s="9"/>
      <c r="I5" s="11"/>
      <c r="J5" s="11"/>
    </row>
    <row r="6" spans="1:10" ht="15">
      <c r="A6" s="6" t="s">
        <v>6</v>
      </c>
      <c r="B6" s="6"/>
      <c r="C6" s="7"/>
      <c r="D6" s="7"/>
      <c r="F6" s="8"/>
      <c r="G6" s="9" t="s">
        <v>7</v>
      </c>
      <c r="H6" s="9"/>
      <c r="I6" s="12" t="s">
        <v>8</v>
      </c>
      <c r="J6" s="12"/>
    </row>
    <row r="7" spans="2:10" ht="15">
      <c r="B7" s="13"/>
      <c r="C7" s="14"/>
      <c r="D7" s="14"/>
      <c r="F7" s="8"/>
      <c r="G7" s="9" t="s">
        <v>9</v>
      </c>
      <c r="H7" s="9"/>
      <c r="I7" s="15"/>
      <c r="J7" s="15"/>
    </row>
    <row r="8" spans="2:10" ht="15">
      <c r="B8" s="13"/>
      <c r="C8" s="14"/>
      <c r="D8" s="14"/>
      <c r="F8" s="8"/>
      <c r="G8" s="9" t="s">
        <v>10</v>
      </c>
      <c r="H8" s="9"/>
      <c r="I8" s="15"/>
      <c r="J8" s="15"/>
    </row>
    <row r="10" spans="1:10" ht="15">
      <c r="A10" s="16" t="s">
        <v>11</v>
      </c>
      <c r="B10" s="17" t="s">
        <v>12</v>
      </c>
      <c r="C10" s="17" t="s">
        <v>13</v>
      </c>
      <c r="D10" s="17" t="s">
        <v>14</v>
      </c>
      <c r="E10" s="17" t="s">
        <v>13</v>
      </c>
      <c r="F10" s="17" t="s">
        <v>14</v>
      </c>
      <c r="G10" s="18" t="s">
        <v>15</v>
      </c>
      <c r="H10" s="18" t="s">
        <v>16</v>
      </c>
      <c r="I10" s="17" t="s">
        <v>17</v>
      </c>
      <c r="J10" s="17" t="s">
        <v>18</v>
      </c>
    </row>
    <row r="11" spans="1:10" ht="15">
      <c r="A11" s="19">
        <f>$A$24-13</f>
        <v>41461</v>
      </c>
      <c r="B11" s="20" t="s">
        <v>19</v>
      </c>
      <c r="C11" s="21"/>
      <c r="D11" s="21"/>
      <c r="E11" s="21"/>
      <c r="F11" s="21"/>
      <c r="G11" s="22">
        <f>IF((((D11-C11)+(F11-E11))*24)&gt;8,8,((D11-C11)+(F11-E11))*24)</f>
        <v>0</v>
      </c>
      <c r="H11" s="22">
        <f>IF(((D11-C11)+(F11-E11))*24&gt;8,((D11-C11)+(F11-E11))*24-8,0)</f>
        <v>0</v>
      </c>
      <c r="I11" s="23"/>
      <c r="J11" s="23"/>
    </row>
    <row r="12" spans="1:10" ht="15">
      <c r="A12" s="19">
        <f>$A$24-12</f>
        <v>41462</v>
      </c>
      <c r="B12" s="20" t="s">
        <v>20</v>
      </c>
      <c r="C12" s="21"/>
      <c r="D12" s="21"/>
      <c r="E12" s="21"/>
      <c r="F12" s="21"/>
      <c r="G12" s="22">
        <f aca="true" t="shared" si="0" ref="G12:G17">IF((((D12-C12)+(F12-E12))*24)&gt;8,8,((D12-C12)+(F12-E12))*24)</f>
        <v>0</v>
      </c>
      <c r="H12" s="22">
        <f aca="true" t="shared" si="1" ref="H12:H17">IF(((D12-C12)+(F12-E12))*24&gt;8,((D12-C12)+(F12-E12))*24-8,0)</f>
        <v>0</v>
      </c>
      <c r="I12" s="23"/>
      <c r="J12" s="23"/>
    </row>
    <row r="13" spans="1:10" ht="15">
      <c r="A13" s="19">
        <f>$A$24-11</f>
        <v>41463</v>
      </c>
      <c r="B13" s="20" t="s">
        <v>21</v>
      </c>
      <c r="C13" s="21"/>
      <c r="D13" s="21"/>
      <c r="E13" s="21"/>
      <c r="F13" s="21"/>
      <c r="G13" s="22">
        <f t="shared" si="0"/>
        <v>0</v>
      </c>
      <c r="H13" s="22">
        <f t="shared" si="1"/>
        <v>0</v>
      </c>
      <c r="I13" s="23"/>
      <c r="J13" s="23"/>
    </row>
    <row r="14" spans="1:10" ht="15">
      <c r="A14" s="19">
        <f>$A$24-10</f>
        <v>41464</v>
      </c>
      <c r="B14" s="20" t="s">
        <v>22</v>
      </c>
      <c r="C14" s="21"/>
      <c r="D14" s="21"/>
      <c r="E14" s="21"/>
      <c r="F14" s="21"/>
      <c r="G14" s="22">
        <f t="shared" si="0"/>
        <v>0</v>
      </c>
      <c r="H14" s="22">
        <f t="shared" si="1"/>
        <v>0</v>
      </c>
      <c r="I14" s="23"/>
      <c r="J14" s="23"/>
    </row>
    <row r="15" spans="1:10" ht="15">
      <c r="A15" s="19">
        <f>$A$24-9</f>
        <v>41465</v>
      </c>
      <c r="B15" s="20" t="s">
        <v>23</v>
      </c>
      <c r="C15" s="21"/>
      <c r="D15" s="21"/>
      <c r="E15" s="21"/>
      <c r="F15" s="21"/>
      <c r="G15" s="22">
        <f t="shared" si="0"/>
        <v>0</v>
      </c>
      <c r="H15" s="22">
        <f t="shared" si="1"/>
        <v>0</v>
      </c>
      <c r="I15" s="23"/>
      <c r="J15" s="23"/>
    </row>
    <row r="16" spans="1:10" ht="15">
      <c r="A16" s="19">
        <f>$A$24-8</f>
        <v>41466</v>
      </c>
      <c r="B16" s="20" t="s">
        <v>24</v>
      </c>
      <c r="C16" s="21"/>
      <c r="D16" s="21"/>
      <c r="E16" s="21"/>
      <c r="F16" s="21"/>
      <c r="G16" s="22">
        <f t="shared" si="0"/>
        <v>0</v>
      </c>
      <c r="H16" s="22">
        <f t="shared" si="1"/>
        <v>0</v>
      </c>
      <c r="I16" s="23"/>
      <c r="J16" s="23"/>
    </row>
    <row r="17" spans="1:10" ht="15">
      <c r="A17" s="19">
        <f>$A$24-7</f>
        <v>41467</v>
      </c>
      <c r="B17" s="20" t="s">
        <v>25</v>
      </c>
      <c r="C17" s="21"/>
      <c r="D17" s="21"/>
      <c r="E17" s="21"/>
      <c r="F17" s="21"/>
      <c r="G17" s="22">
        <f t="shared" si="0"/>
        <v>0</v>
      </c>
      <c r="H17" s="22">
        <f t="shared" si="1"/>
        <v>0</v>
      </c>
      <c r="I17" s="23"/>
      <c r="J17" s="23"/>
    </row>
    <row r="18" spans="1:10" ht="15">
      <c r="A18" s="19">
        <f>$A$24-6</f>
        <v>41468</v>
      </c>
      <c r="B18" s="20" t="s">
        <v>19</v>
      </c>
      <c r="C18" s="21"/>
      <c r="D18" s="21"/>
      <c r="E18" s="21"/>
      <c r="F18" s="21"/>
      <c r="G18" s="22"/>
      <c r="H18" s="22"/>
      <c r="I18" s="23"/>
      <c r="J18" s="23"/>
    </row>
    <row r="19" spans="1:10" ht="15">
      <c r="A19" s="19">
        <f>$A$24-5</f>
        <v>41469</v>
      </c>
      <c r="B19" s="20" t="s">
        <v>20</v>
      </c>
      <c r="C19" s="21"/>
      <c r="D19" s="21"/>
      <c r="E19" s="21"/>
      <c r="F19" s="21"/>
      <c r="G19" s="22">
        <f aca="true" t="shared" si="2" ref="G19:G24">IF((((D19-C19)+(F19-E19))*24)&gt;8,8,((D19-C19)+(F19-E19))*24)</f>
        <v>0</v>
      </c>
      <c r="H19" s="22">
        <f aca="true" t="shared" si="3" ref="H19:H24">IF(((D19-C19)+(F19-E19))*24&gt;8,((D19-C19)+(F19-E19))*24-8,0)</f>
        <v>0</v>
      </c>
      <c r="I19" s="23"/>
      <c r="J19" s="23"/>
    </row>
    <row r="20" spans="1:10" ht="15">
      <c r="A20" s="19">
        <f>$A$24-4</f>
        <v>41470</v>
      </c>
      <c r="B20" s="20" t="s">
        <v>21</v>
      </c>
      <c r="C20" s="21"/>
      <c r="D20" s="21"/>
      <c r="E20" s="21"/>
      <c r="F20" s="21"/>
      <c r="G20" s="22">
        <f t="shared" si="2"/>
        <v>0</v>
      </c>
      <c r="H20" s="22">
        <f t="shared" si="3"/>
        <v>0</v>
      </c>
      <c r="I20" s="23"/>
      <c r="J20" s="23"/>
    </row>
    <row r="21" spans="1:10" ht="15">
      <c r="A21" s="19">
        <f>$A$24-3</f>
        <v>41471</v>
      </c>
      <c r="B21" s="20" t="s">
        <v>22</v>
      </c>
      <c r="C21" s="21"/>
      <c r="D21" s="21"/>
      <c r="E21" s="21"/>
      <c r="F21" s="21"/>
      <c r="G21" s="22">
        <f t="shared" si="2"/>
        <v>0</v>
      </c>
      <c r="H21" s="22">
        <f t="shared" si="3"/>
        <v>0</v>
      </c>
      <c r="I21" s="23"/>
      <c r="J21" s="23"/>
    </row>
    <row r="22" spans="1:10" ht="15">
      <c r="A22" s="19">
        <f>$A$24-2</f>
        <v>41472</v>
      </c>
      <c r="B22" s="20" t="s">
        <v>23</v>
      </c>
      <c r="C22" s="21"/>
      <c r="D22" s="21"/>
      <c r="E22" s="21"/>
      <c r="F22" s="21"/>
      <c r="G22" s="22">
        <f t="shared" si="2"/>
        <v>0</v>
      </c>
      <c r="H22" s="22">
        <f t="shared" si="3"/>
        <v>0</v>
      </c>
      <c r="I22" s="23"/>
      <c r="J22" s="23"/>
    </row>
    <row r="23" spans="1:10" ht="15">
      <c r="A23" s="19">
        <f>$A$24-1</f>
        <v>41473</v>
      </c>
      <c r="B23" s="20" t="s">
        <v>24</v>
      </c>
      <c r="C23" s="21"/>
      <c r="D23" s="21"/>
      <c r="E23" s="21"/>
      <c r="F23" s="21"/>
      <c r="G23" s="22">
        <f t="shared" si="2"/>
        <v>0</v>
      </c>
      <c r="H23" s="22">
        <f t="shared" si="3"/>
        <v>0</v>
      </c>
      <c r="I23" s="23"/>
      <c r="J23" s="23"/>
    </row>
    <row r="24" spans="1:10" ht="15">
      <c r="A24" s="19">
        <f>I4</f>
        <v>41474</v>
      </c>
      <c r="B24" s="20" t="s">
        <v>25</v>
      </c>
      <c r="C24" s="21"/>
      <c r="D24" s="21"/>
      <c r="E24" s="21"/>
      <c r="F24" s="21"/>
      <c r="G24" s="22">
        <f t="shared" si="2"/>
        <v>0</v>
      </c>
      <c r="H24" s="22">
        <f t="shared" si="3"/>
        <v>0</v>
      </c>
      <c r="I24" s="23"/>
      <c r="J24" s="23"/>
    </row>
    <row r="25" spans="1:10" ht="15">
      <c r="A25" s="24"/>
      <c r="B25" s="25"/>
      <c r="C25" s="25"/>
      <c r="D25" s="25"/>
      <c r="E25" s="25"/>
      <c r="F25" s="20" t="s">
        <v>26</v>
      </c>
      <c r="G25" s="22">
        <f>SUM(G11:G24)</f>
        <v>0</v>
      </c>
      <c r="H25" s="22">
        <f>SUM(H11:H24)</f>
        <v>0</v>
      </c>
      <c r="I25" s="22">
        <f>SUM(I11:I24)</f>
        <v>0</v>
      </c>
      <c r="J25" s="22">
        <f>SUM(J11:J24)</f>
        <v>0</v>
      </c>
    </row>
    <row r="26" spans="2:4" ht="15">
      <c r="B26" s="5"/>
      <c r="C26" s="5"/>
      <c r="D26" s="5"/>
    </row>
    <row r="27" spans="1:10" ht="15">
      <c r="A27" s="26" t="str">
        <f>CONCATENATE("Please Note:  Timesheets must be submitted to ",I6," by Monday",TEXT(A24+3," mm/dd/yyyy"))</f>
        <v>Please Note:  Timesheets must be submitted to Sandra Gutierrez by Monday 07/22/2013</v>
      </c>
      <c r="B27" s="26"/>
      <c r="C27" s="26"/>
      <c r="D27" s="26"/>
      <c r="E27" s="27"/>
      <c r="F27" s="28"/>
      <c r="G27" s="28"/>
      <c r="H27" s="28"/>
      <c r="I27" s="28"/>
      <c r="J27" s="29"/>
    </row>
    <row r="28" spans="1:10" ht="15">
      <c r="A28" s="26"/>
      <c r="B28" s="26"/>
      <c r="C28" s="26"/>
      <c r="D28" s="26"/>
      <c r="F28" s="30" t="s">
        <v>27</v>
      </c>
      <c r="G28" s="31"/>
      <c r="H28" s="31"/>
      <c r="I28" s="31"/>
      <c r="J28" s="32" t="s">
        <v>11</v>
      </c>
    </row>
    <row r="29" spans="1:10" ht="15">
      <c r="A29" s="26"/>
      <c r="B29" s="26"/>
      <c r="C29" s="26"/>
      <c r="D29" s="26"/>
      <c r="F29" s="28"/>
      <c r="G29" s="28"/>
      <c r="H29" s="28"/>
      <c r="I29" s="28"/>
      <c r="J29" s="33"/>
    </row>
    <row r="30" spans="1:10" ht="15">
      <c r="A30" s="26"/>
      <c r="B30" s="26"/>
      <c r="C30" s="26"/>
      <c r="D30" s="26"/>
      <c r="F30" s="30" t="s">
        <v>28</v>
      </c>
      <c r="G30" s="31"/>
      <c r="H30" s="31"/>
      <c r="I30" s="31"/>
      <c r="J30" s="32" t="s">
        <v>11</v>
      </c>
    </row>
  </sheetData>
  <mergeCells count="20">
    <mergeCell ref="C8:D8"/>
    <mergeCell ref="G8:H8"/>
    <mergeCell ref="I8:J8"/>
    <mergeCell ref="A27:D30"/>
    <mergeCell ref="F27:I27"/>
    <mergeCell ref="F29:I29"/>
    <mergeCell ref="A6:B6"/>
    <mergeCell ref="G6:H6"/>
    <mergeCell ref="I6:J6"/>
    <mergeCell ref="C7:D7"/>
    <mergeCell ref="G7:H7"/>
    <mergeCell ref="I7:J7"/>
    <mergeCell ref="A1:J1"/>
    <mergeCell ref="A2:J2"/>
    <mergeCell ref="A4:B4"/>
    <mergeCell ref="G4:H4"/>
    <mergeCell ref="I4:J4"/>
    <mergeCell ref="A5:B5"/>
    <mergeCell ref="G5:H5"/>
    <mergeCell ref="I5:J5"/>
  </mergeCells>
  <dataValidations count="2">
    <dataValidation type="time" allowBlank="1" showInputMessage="1" showErrorMessage="1" errorTitle="Invalid Entry" error="Please enter time in military time format between 0:00 and 23:59 (1:00, 8:00, 13:00, 20:00, etc.)." sqref="C11:F24">
      <formula1>0</formula1>
      <formula2>0.9993055555555556</formula2>
    </dataValidation>
    <dataValidation type="list" showErrorMessage="1" error="Please select valid pay-cycle ending date." sqref="I4:J4">
      <formula1>[1]Data!#REF!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Taylor</dc:creator>
  <cp:keywords/>
  <dc:description/>
  <cp:lastModifiedBy>Rick Taylor</cp:lastModifiedBy>
  <dcterms:created xsi:type="dcterms:W3CDTF">2013-07-22T07:11:31Z</dcterms:created>
  <dcterms:modified xsi:type="dcterms:W3CDTF">2013-07-22T07:11:51Z</dcterms:modified>
  <cp:category/>
  <cp:version/>
  <cp:contentType/>
  <cp:contentStatus/>
</cp:coreProperties>
</file>